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65" windowWidth="12120" windowHeight="7260" activeTab="0"/>
  </bookViews>
  <sheets>
    <sheet name="Sheet1" sheetId="1" r:id="rId1"/>
  </sheets>
  <definedNames>
    <definedName name="_xlnm.Print_Titles" localSheetId="0">'Sheet1'!$A:$C,'Sheet1'!$1:$2</definedName>
  </definedNames>
  <calcPr fullCalcOnLoad="1"/>
</workbook>
</file>

<file path=xl/sharedStrings.xml><?xml version="1.0" encoding="utf-8"?>
<sst xmlns="http://schemas.openxmlformats.org/spreadsheetml/2006/main" count="318" uniqueCount="130">
  <si>
    <t>S.NO.</t>
  </si>
  <si>
    <t>STAFF CODE</t>
  </si>
  <si>
    <t>NAME OF THE EMPLOYEE</t>
  </si>
  <si>
    <t>DESIGNATION OF THE EMPLOYEE</t>
  </si>
  <si>
    <t xml:space="preserve">PAY BAND </t>
  </si>
  <si>
    <t>NO  OF POST SANCTIONED</t>
  </si>
  <si>
    <t>STAFF IN POSITION</t>
  </si>
  <si>
    <t>NO. OF DAYS</t>
  </si>
  <si>
    <t>PAY  IN PAY BAND</t>
  </si>
  <si>
    <t>GRADE PAY</t>
  </si>
  <si>
    <t>TRANSPORT  ALLOWANCE</t>
  </si>
  <si>
    <t>DA ON TRANSPORT  ALLOWANCE</t>
  </si>
  <si>
    <t>HOUSE RENT ALLOWANCE/ D.HRA</t>
  </si>
  <si>
    <t>PERSONAL PAY</t>
  </si>
  <si>
    <t>NEW  PEN. SCHEME (MS)</t>
  </si>
  <si>
    <t>M/S  (CPF)</t>
  </si>
  <si>
    <t>CASH  HANDLING ALLOWANCE</t>
  </si>
  <si>
    <t>CONVEY. ALLOWANCE(FIXED)</t>
  </si>
  <si>
    <t>WASHING ALLOW.</t>
  </si>
  <si>
    <t>HILL AREA ALLOWANCE</t>
  </si>
  <si>
    <t>TRIBAL AREA ALLOWANCE</t>
  </si>
  <si>
    <t>HARD AREA ALLOWANCE</t>
  </si>
  <si>
    <t>ISLAND SPECIAL ALLOWANCE</t>
  </si>
  <si>
    <t>SPECIAL DUTY ALLOWANCE</t>
  </si>
  <si>
    <t>REMOTE LOCALITY ALLOWANCE</t>
  </si>
  <si>
    <t>BAD CLIMATE ALLOWANCE</t>
  </si>
  <si>
    <t>OTHER ALLOWANCE</t>
  </si>
  <si>
    <t>GROSS TOTAL</t>
  </si>
  <si>
    <t>INCOME TAX</t>
  </si>
  <si>
    <t>PROFESSIONAL TAX</t>
  </si>
  <si>
    <t>LICENCE FEES</t>
  </si>
  <si>
    <t>ELEC. /WATER CHARGES</t>
  </si>
  <si>
    <t>NEW PENSION SCHEME(MS)</t>
  </si>
  <si>
    <t>NEW PENSION SCHEME(OWN SHARE)</t>
  </si>
  <si>
    <t xml:space="preserve"> COOP. SOCIETY</t>
  </si>
  <si>
    <t xml:space="preserve">CONV. ADV. INTERST RECOVERY </t>
  </si>
  <si>
    <t xml:space="preserve"> INSTALLMENT  NO.</t>
  </si>
  <si>
    <t>HOUSE BUILDING ADVANCE/INTEREST</t>
  </si>
  <si>
    <t>DEPUTATIONIST RECOVERY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</si>
  <si>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</si>
  <si>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</si>
  <si>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</si>
  <si>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</si>
  <si>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</si>
  <si>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</si>
  <si>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</si>
  <si>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ADV./INTERST  RECOVERY </t>
  </si>
  <si>
    <t>KVS EMPLOYEES WELFARE SCHEME</t>
  </si>
  <si>
    <t>FESTIVAL ADVANCE</t>
  </si>
  <si>
    <t>LICENCE FEES ( KVS BUILDING)</t>
  </si>
  <si>
    <t>REC. OF OVERPAYMENT (Pay &amp; Allowance)</t>
  </si>
  <si>
    <t>CGHS RECOVERY</t>
  </si>
  <si>
    <t xml:space="preserve"> OTHER RECEIPTS</t>
  </si>
  <si>
    <t>TOTAL DEDS.</t>
  </si>
  <si>
    <t>NET AMOUNT.</t>
  </si>
  <si>
    <t>REMARKS</t>
  </si>
  <si>
    <t>DEARNESS ALLOW.</t>
  </si>
  <si>
    <t>ALOK KUMAR</t>
  </si>
  <si>
    <t>U.D.C.</t>
  </si>
  <si>
    <t>5200-20200+2400</t>
  </si>
  <si>
    <t xml:space="preserve"> </t>
  </si>
  <si>
    <t>ANIL KUMAR SAINI</t>
  </si>
  <si>
    <t>ANJU SIKRI</t>
  </si>
  <si>
    <t>BRIJ LAL</t>
  </si>
  <si>
    <t>5200-20200+2800</t>
  </si>
  <si>
    <t>H.C. ARORA</t>
  </si>
  <si>
    <t>0</t>
  </si>
  <si>
    <t>J.S. BISHT</t>
  </si>
  <si>
    <t>KIRAN GABA</t>
  </si>
  <si>
    <t>L.R. VASHITHA</t>
  </si>
  <si>
    <t>LALITA ARORA</t>
  </si>
  <si>
    <t>M.S.CHAUHAN</t>
  </si>
  <si>
    <t>NARESH CHANDRA</t>
  </si>
  <si>
    <t>P.K. DIXIT</t>
  </si>
  <si>
    <t>S.P.MUDGAL</t>
  </si>
  <si>
    <t>SAROJ BALI</t>
  </si>
  <si>
    <t>SATISH KUMAR</t>
  </si>
  <si>
    <t>SUNITA KATARMAL</t>
  </si>
  <si>
    <t>URMIL RAWAT</t>
  </si>
  <si>
    <t>YASHODA KUMARI</t>
  </si>
  <si>
    <t>STENO GR.III</t>
  </si>
  <si>
    <t>BHARTI KUMARI</t>
  </si>
  <si>
    <t>KHEM CHAND BAIRWA</t>
  </si>
  <si>
    <t>RAKESH KUMAR STENO</t>
  </si>
  <si>
    <t>NEGPAL SINGH</t>
  </si>
  <si>
    <t>PROOF READER</t>
  </si>
  <si>
    <t>SURESH KUMAR</t>
  </si>
  <si>
    <t>SHIV KARAN</t>
  </si>
  <si>
    <t>DANIEL BAXLA</t>
  </si>
  <si>
    <t>5200-20200+1900</t>
  </si>
  <si>
    <t>SREEKALA NAIR</t>
  </si>
  <si>
    <t xml:space="preserve">MUKESH KUMAR </t>
  </si>
  <si>
    <t>D N SHARMA</t>
  </si>
  <si>
    <t>HARKESH</t>
  </si>
  <si>
    <t>NEELAM SACHDEVA</t>
  </si>
  <si>
    <t>REHMAT BHAGAT</t>
  </si>
  <si>
    <t>SEEMA</t>
  </si>
  <si>
    <t>NEELAM MANIK</t>
  </si>
  <si>
    <t>NARINDER KUMAR</t>
  </si>
  <si>
    <t>VIDHU ARNEJA</t>
  </si>
  <si>
    <t>B K THAPLIYAL</t>
  </si>
  <si>
    <t>S ARUL CHANDRAN</t>
  </si>
  <si>
    <t>NAVEEN KR.SEHGAL</t>
  </si>
  <si>
    <t>SH.RPS PARIHAR</t>
  </si>
  <si>
    <t>SH K. K RAJPAL</t>
  </si>
  <si>
    <t>5200-20200+2401</t>
  </si>
  <si>
    <t>5200-20200+2402</t>
  </si>
  <si>
    <t>SH SURESH KUMAR II</t>
  </si>
  <si>
    <t>SH RAKESH KR SAGAR</t>
  </si>
  <si>
    <t>5200-20200+2403</t>
  </si>
  <si>
    <t>12/30</t>
  </si>
  <si>
    <t>8/10</t>
  </si>
  <si>
    <t>PAY FOR HE MONTH OF JUNE ,2015</t>
  </si>
  <si>
    <t>5/36</t>
  </si>
  <si>
    <t>13/30</t>
  </si>
  <si>
    <t>24/24</t>
  </si>
  <si>
    <t>13/20</t>
  </si>
  <si>
    <t>14/23</t>
  </si>
  <si>
    <t>3/12</t>
  </si>
  <si>
    <t>17/17</t>
  </si>
  <si>
    <t>51/60</t>
  </si>
  <si>
    <t>41/60</t>
  </si>
  <si>
    <t>3/10</t>
  </si>
  <si>
    <t>5/10</t>
  </si>
  <si>
    <t>9/10</t>
  </si>
  <si>
    <t>1 /7</t>
  </si>
  <si>
    <t>40 /60</t>
  </si>
  <si>
    <t>1/15</t>
  </si>
  <si>
    <t>22/57</t>
  </si>
  <si>
    <t>Paybill for the month of June 2015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</si>
</sst>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&quot;₹&quot;\ #,##0.00"/>
    <numFmt numFmtId="184" formatCode="&quot;₹&quot;\ #,##0"/>
    <numFmt numFmtId="185" formatCode="0.0"/>
  </numFmts>
  <fonts count="54">
    <font>
      <sz val="10"/>
      <name val="Arial"/>
      <family val="0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4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2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vertical="center" textRotation="90" wrapText="1"/>
    </xf>
    <xf numFmtId="0" fontId="1" fillId="0" borderId="10" xfId="0" applyFont="1" applyFill="1" applyBorder="1" applyAlignment="1">
      <alignment vertical="justify" textRotation="90" wrapText="1"/>
    </xf>
    <xf numFmtId="0" fontId="1" fillId="0" borderId="11" xfId="0" applyFont="1" applyBorder="1" applyAlignment="1">
      <alignment vertical="center" textRotation="90" wrapText="1"/>
    </xf>
    <xf numFmtId="0" fontId="3" fillId="0" borderId="11" xfId="0" applyFont="1" applyBorder="1" applyAlignment="1">
      <alignment vertical="center" textRotation="90" wrapText="1"/>
    </xf>
    <xf numFmtId="0" fontId="3" fillId="0" borderId="11" xfId="0" applyFont="1" applyBorder="1" applyAlignment="1">
      <alignment vertical="justify" textRotation="90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2" fillId="33" borderId="11" xfId="0" applyFont="1" applyFill="1" applyBorder="1" applyAlignment="1">
      <alignment vertical="center" textRotation="90" wrapText="1"/>
    </xf>
    <xf numFmtId="1" fontId="0" fillId="33" borderId="0" xfId="0" applyNumberFormat="1" applyFill="1" applyBorder="1" applyAlignment="1">
      <alignment horizontal="right" vertical="top" wrapText="1"/>
    </xf>
    <xf numFmtId="0" fontId="0" fillId="33" borderId="0" xfId="0" applyFill="1" applyBorder="1" applyAlignment="1">
      <alignment vertical="top" wrapText="1"/>
    </xf>
    <xf numFmtId="0" fontId="1" fillId="33" borderId="10" xfId="0" applyFont="1" applyFill="1" applyBorder="1" applyAlignment="1">
      <alignment vertical="center" textRotation="90" wrapText="1"/>
    </xf>
    <xf numFmtId="0" fontId="0" fillId="33" borderId="0" xfId="0" applyFill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 wrapText="1"/>
    </xf>
    <xf numFmtId="1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" fontId="9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 vertical="top" wrapText="1"/>
    </xf>
    <xf numFmtId="1" fontId="11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1" fontId="0" fillId="33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" fontId="14" fillId="0" borderId="0" xfId="0" applyNumberFormat="1" applyFont="1" applyBorder="1" applyAlignment="1">
      <alignment wrapText="1"/>
    </xf>
    <xf numFmtId="1" fontId="0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1" fontId="10" fillId="0" borderId="0" xfId="0" applyNumberFormat="1" applyFont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0" fillId="34" borderId="0" xfId="0" applyFont="1" applyFill="1" applyAlignment="1">
      <alignment horizont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702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7" sqref="C7"/>
    </sheetView>
  </sheetViews>
  <sheetFormatPr defaultColWidth="10.140625" defaultRowHeight="12.75"/>
  <cols>
    <col min="1" max="1" width="5.140625" style="9" customWidth="1"/>
    <col min="2" max="2" width="13.7109375" style="9" customWidth="1"/>
    <col min="3" max="3" width="28.00390625" style="9" customWidth="1"/>
    <col min="4" max="4" width="8.8515625" style="22" customWidth="1"/>
    <col min="5" max="5" width="21.28125" style="9" hidden="1" customWidth="1"/>
    <col min="6" max="6" width="6.140625" style="9" hidden="1" customWidth="1"/>
    <col min="7" max="7" width="5.140625" style="9" hidden="1" customWidth="1"/>
    <col min="8" max="8" width="6.28125" style="9" hidden="1" customWidth="1"/>
    <col min="9" max="9" width="9.7109375" style="9" hidden="1" customWidth="1"/>
    <col min="10" max="10" width="9.57421875" style="9" hidden="1" customWidth="1"/>
    <col min="11" max="11" width="9.421875" style="9" hidden="1" customWidth="1"/>
    <col min="12" max="13" width="8.8515625" style="9" hidden="1" customWidth="1"/>
    <col min="14" max="14" width="9.00390625" style="9" hidden="1" customWidth="1"/>
    <col min="15" max="15" width="6.00390625" style="9" hidden="1" customWidth="1"/>
    <col min="16" max="16" width="7.8515625" style="9" hidden="1" customWidth="1"/>
    <col min="17" max="17" width="7.00390625" style="9" hidden="1" customWidth="1"/>
    <col min="18" max="18" width="5.8515625" style="9" hidden="1" customWidth="1"/>
    <col min="19" max="19" width="4.7109375" style="9" hidden="1" customWidth="1"/>
    <col min="20" max="20" width="5.00390625" style="9" hidden="1" customWidth="1"/>
    <col min="21" max="21" width="7.57421875" style="9" hidden="1" customWidth="1"/>
    <col min="22" max="22" width="7.421875" style="9" hidden="1" customWidth="1"/>
    <col min="23" max="23" width="6.28125" style="9" hidden="1" customWidth="1"/>
    <col min="24" max="24" width="7.57421875" style="9" hidden="1" customWidth="1"/>
    <col min="25" max="26" width="6.140625" style="9" hidden="1" customWidth="1"/>
    <col min="27" max="27" width="5.140625" style="9" hidden="1" customWidth="1"/>
    <col min="28" max="28" width="7.421875" style="9" hidden="1" customWidth="1"/>
    <col min="29" max="29" width="11.421875" style="14" customWidth="1"/>
    <col min="30" max="30" width="8.00390625" style="9" hidden="1" customWidth="1"/>
    <col min="31" max="31" width="5.57421875" style="9" hidden="1" customWidth="1"/>
    <col min="32" max="32" width="8.00390625" style="9" hidden="1" customWidth="1"/>
    <col min="33" max="33" width="8.140625" style="9" hidden="1" customWidth="1"/>
    <col min="34" max="34" width="7.7109375" style="9" hidden="1" customWidth="1"/>
    <col min="35" max="35" width="7.8515625" style="9" hidden="1" customWidth="1"/>
    <col min="36" max="36" width="9.00390625" style="9" hidden="1" customWidth="1"/>
    <col min="37" max="37" width="6.140625" style="9" hidden="1" customWidth="1"/>
    <col min="38" max="38" width="7.00390625" style="9" hidden="1" customWidth="1"/>
    <col min="39" max="39" width="7.140625" style="9" hidden="1" customWidth="1"/>
    <col min="40" max="40" width="8.28125" style="9" hidden="1" customWidth="1"/>
    <col min="41" max="41" width="6.28125" style="9" hidden="1" customWidth="1"/>
    <col min="42" max="42" width="5.57421875" style="9" hidden="1" customWidth="1"/>
    <col min="43" max="43" width="9.57421875" style="9" hidden="1" customWidth="1"/>
    <col min="44" max="45" width="7.7109375" style="9" hidden="1" customWidth="1"/>
    <col min="46" max="46" width="8.00390625" style="9" hidden="1" customWidth="1"/>
    <col min="47" max="47" width="6.57421875" style="9" hidden="1" customWidth="1"/>
    <col min="48" max="48" width="7.7109375" style="9" hidden="1" customWidth="1"/>
    <col min="49" max="49" width="6.7109375" style="9" hidden="1" customWidth="1"/>
    <col min="50" max="50" width="7.140625" style="9" hidden="1" customWidth="1"/>
    <col min="51" max="51" width="7.00390625" style="9" hidden="1" customWidth="1"/>
    <col min="52" max="52" width="7.28125" style="9" hidden="1" customWidth="1"/>
    <col min="53" max="53" width="7.8515625" style="9" hidden="1" customWidth="1"/>
    <col min="54" max="54" width="7.57421875" style="9" hidden="1" customWidth="1"/>
    <col min="55" max="55" width="5.7109375" style="9" hidden="1" customWidth="1"/>
    <col min="56" max="56" width="5.421875" style="9" hidden="1" customWidth="1"/>
    <col min="57" max="57" width="6.28125" style="9" hidden="1" customWidth="1"/>
    <col min="58" max="58" width="7.7109375" style="9" hidden="1" customWidth="1"/>
    <col min="59" max="59" width="6.421875" style="9" hidden="1" customWidth="1"/>
    <col min="60" max="60" width="9.8515625" style="14" hidden="1" customWidth="1"/>
    <col min="61" max="61" width="10.421875" style="14" hidden="1" customWidth="1"/>
    <col min="62" max="62" width="7.421875" style="9" hidden="1" customWidth="1"/>
    <col min="63" max="16384" width="10.140625" style="9" customWidth="1"/>
  </cols>
  <sheetData>
    <row r="1" spans="1:72" ht="26.25" customHeight="1">
      <c r="A1" s="56" t="s">
        <v>129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6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6" t="s">
        <v>112</v>
      </c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S1" s="14"/>
      <c r="BT1" s="14"/>
    </row>
    <row r="2" spans="1:62" ht="132.75">
      <c r="A2" s="1" t="s">
        <v>0</v>
      </c>
      <c r="B2" s="1" t="s">
        <v>1</v>
      </c>
      <c r="C2" s="2" t="s">
        <v>2</v>
      </c>
      <c r="D2" s="21" t="s">
        <v>3</v>
      </c>
      <c r="E2" s="2" t="s">
        <v>4</v>
      </c>
      <c r="F2" s="3" t="s">
        <v>5</v>
      </c>
      <c r="G2" s="3" t="s">
        <v>6</v>
      </c>
      <c r="H2" s="1" t="s">
        <v>7</v>
      </c>
      <c r="I2" s="1" t="s">
        <v>8</v>
      </c>
      <c r="J2" s="1" t="s">
        <v>9</v>
      </c>
      <c r="K2" s="1" t="s">
        <v>56</v>
      </c>
      <c r="L2" s="1" t="s">
        <v>10</v>
      </c>
      <c r="M2" s="1" t="s">
        <v>11</v>
      </c>
      <c r="N2" s="1" t="s">
        <v>12</v>
      </c>
      <c r="O2" s="4" t="s">
        <v>13</v>
      </c>
      <c r="P2" s="5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12" t="s">
        <v>27</v>
      </c>
      <c r="AD2" s="7" t="s">
        <v>28</v>
      </c>
      <c r="AE2" s="7" t="s">
        <v>29</v>
      </c>
      <c r="AF2" s="7" t="s">
        <v>30</v>
      </c>
      <c r="AG2" s="7" t="s">
        <v>31</v>
      </c>
      <c r="AH2" s="7" t="s">
        <v>32</v>
      </c>
      <c r="AI2" s="7" t="s">
        <v>33</v>
      </c>
      <c r="AJ2" s="7" t="s">
        <v>34</v>
      </c>
      <c r="AK2" s="8" t="s">
        <v>35</v>
      </c>
      <c r="AL2" s="8" t="s">
        <v>36</v>
      </c>
      <c r="AM2" s="7" t="s">
        <v>37</v>
      </c>
      <c r="AN2" s="8" t="s">
        <v>36</v>
      </c>
      <c r="AO2" s="8" t="s">
        <v>38</v>
      </c>
      <c r="AP2" s="8" t="s">
        <v>39</v>
      </c>
      <c r="AQ2" s="7" t="s">
        <v>40</v>
      </c>
      <c r="AR2" s="7" t="s">
        <v>41</v>
      </c>
      <c r="AS2" s="7" t="s">
        <v>42</v>
      </c>
      <c r="AT2" s="7" t="s">
        <v>43</v>
      </c>
      <c r="AU2" s="7" t="s">
        <v>44</v>
      </c>
      <c r="AV2" s="7" t="s">
        <v>45</v>
      </c>
      <c r="AW2" s="8" t="s">
        <v>36</v>
      </c>
      <c r="AX2" s="8" t="s">
        <v>46</v>
      </c>
      <c r="AY2" s="8" t="s">
        <v>36</v>
      </c>
      <c r="AZ2" s="8" t="s">
        <v>47</v>
      </c>
      <c r="BA2" s="7" t="s">
        <v>48</v>
      </c>
      <c r="BB2" s="8" t="s">
        <v>36</v>
      </c>
      <c r="BC2" s="7" t="s">
        <v>49</v>
      </c>
      <c r="BD2" s="7" t="s">
        <v>31</v>
      </c>
      <c r="BE2" s="7" t="s">
        <v>50</v>
      </c>
      <c r="BF2" s="7" t="s">
        <v>51</v>
      </c>
      <c r="BG2" s="8" t="s">
        <v>52</v>
      </c>
      <c r="BH2" s="15" t="s">
        <v>53</v>
      </c>
      <c r="BI2" s="15" t="s">
        <v>54</v>
      </c>
      <c r="BJ2" s="1" t="s">
        <v>55</v>
      </c>
    </row>
    <row r="3" spans="1:75" s="38" customFormat="1" ht="19.5" customHeight="1">
      <c r="A3" s="39">
        <v>1</v>
      </c>
      <c r="B3" s="40">
        <v>42710</v>
      </c>
      <c r="C3" s="41" t="s">
        <v>57</v>
      </c>
      <c r="D3" s="42" t="s">
        <v>58</v>
      </c>
      <c r="E3" s="41" t="s">
        <v>59</v>
      </c>
      <c r="F3" s="41" t="s">
        <v>60</v>
      </c>
      <c r="G3" s="41" t="s">
        <v>60</v>
      </c>
      <c r="H3" s="39">
        <v>30</v>
      </c>
      <c r="I3" s="25">
        <v>12940</v>
      </c>
      <c r="J3" s="40">
        <v>2800</v>
      </c>
      <c r="K3" s="39">
        <f>ROUND((I3+J3)*113%,0)</f>
        <v>17786</v>
      </c>
      <c r="L3" s="40">
        <v>1600</v>
      </c>
      <c r="M3" s="39">
        <f>ROUND((L3)*113%,0)</f>
        <v>1808</v>
      </c>
      <c r="N3" s="39">
        <f aca="true" t="shared" si="0" ref="N3:N11">ROUND(0.3*(I3+J3),0)</f>
        <v>4722</v>
      </c>
      <c r="O3" s="40">
        <v>0</v>
      </c>
      <c r="P3" s="40">
        <v>0</v>
      </c>
      <c r="Q3" s="40">
        <v>0</v>
      </c>
      <c r="R3" s="40">
        <v>0</v>
      </c>
      <c r="S3" s="40">
        <v>0</v>
      </c>
      <c r="T3" s="40">
        <v>0</v>
      </c>
      <c r="U3" s="40">
        <v>0</v>
      </c>
      <c r="V3" s="40">
        <v>0</v>
      </c>
      <c r="W3" s="40">
        <v>0</v>
      </c>
      <c r="X3" s="40">
        <v>0</v>
      </c>
      <c r="Y3" s="40">
        <v>0</v>
      </c>
      <c r="Z3" s="40">
        <v>0</v>
      </c>
      <c r="AA3" s="40">
        <v>0</v>
      </c>
      <c r="AB3" s="40">
        <v>0</v>
      </c>
      <c r="AC3" s="40">
        <f>SUM(I3:AB3)</f>
        <v>41656</v>
      </c>
      <c r="AD3" s="40">
        <v>600</v>
      </c>
      <c r="AE3" s="40">
        <v>0</v>
      </c>
      <c r="AF3" s="40">
        <v>0</v>
      </c>
      <c r="AG3" s="40">
        <v>0</v>
      </c>
      <c r="AH3" s="40">
        <v>0</v>
      </c>
      <c r="AI3" s="40">
        <v>0</v>
      </c>
      <c r="AJ3" s="39">
        <v>500</v>
      </c>
      <c r="AK3" s="40">
        <v>0</v>
      </c>
      <c r="AL3" s="40">
        <v>0</v>
      </c>
      <c r="AM3" s="40">
        <v>0</v>
      </c>
      <c r="AN3" s="40">
        <v>0</v>
      </c>
      <c r="AO3" s="40">
        <v>0</v>
      </c>
      <c r="AP3" s="40">
        <v>0</v>
      </c>
      <c r="AQ3" s="40">
        <v>15000</v>
      </c>
      <c r="AR3" s="40">
        <v>0</v>
      </c>
      <c r="AS3" s="43" t="s">
        <v>66</v>
      </c>
      <c r="AT3" s="40">
        <v>0</v>
      </c>
      <c r="AU3" s="40">
        <v>0</v>
      </c>
      <c r="AV3" s="40">
        <v>0</v>
      </c>
      <c r="AW3" s="40">
        <v>0</v>
      </c>
      <c r="AX3" s="40">
        <v>0</v>
      </c>
      <c r="AY3" s="40">
        <v>0</v>
      </c>
      <c r="AZ3" s="39">
        <v>30</v>
      </c>
      <c r="BA3" s="39">
        <v>0</v>
      </c>
      <c r="BB3" s="43" t="s">
        <v>66</v>
      </c>
      <c r="BC3" s="39">
        <v>0</v>
      </c>
      <c r="BD3" s="39">
        <v>0</v>
      </c>
      <c r="BE3" s="39">
        <v>0</v>
      </c>
      <c r="BF3" s="39">
        <v>0</v>
      </c>
      <c r="BG3" s="40">
        <v>0</v>
      </c>
      <c r="BH3" s="40">
        <f aca="true" t="shared" si="1" ref="BH3:BH44">SUM(AD3:BG3)</f>
        <v>16130</v>
      </c>
      <c r="BI3" s="40">
        <f aca="true" t="shared" si="2" ref="BI3:BI44">AC3-BH3</f>
        <v>25526</v>
      </c>
      <c r="BJ3" s="39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37"/>
      <c r="BW3" s="37"/>
    </row>
    <row r="4" spans="1:75" s="38" customFormat="1" ht="19.5" customHeight="1">
      <c r="A4" s="40">
        <v>2</v>
      </c>
      <c r="B4" s="40">
        <v>24527</v>
      </c>
      <c r="C4" s="41" t="s">
        <v>61</v>
      </c>
      <c r="D4" s="42" t="s">
        <v>58</v>
      </c>
      <c r="E4" s="41" t="s">
        <v>59</v>
      </c>
      <c r="F4" s="41"/>
      <c r="G4" s="41"/>
      <c r="H4" s="39">
        <v>30</v>
      </c>
      <c r="I4" s="25">
        <v>12210</v>
      </c>
      <c r="J4" s="40">
        <v>2800</v>
      </c>
      <c r="K4" s="39">
        <f aca="true" t="shared" si="3" ref="K4:K44">ROUND((I4+J4)*113%,0)</f>
        <v>16961</v>
      </c>
      <c r="L4" s="40">
        <v>1600</v>
      </c>
      <c r="M4" s="39">
        <f aca="true" t="shared" si="4" ref="M4:M44">ROUND((L4)*113%,0)</f>
        <v>1808</v>
      </c>
      <c r="N4" s="39">
        <f t="shared" si="0"/>
        <v>4503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0">
        <v>0</v>
      </c>
      <c r="AC4" s="40">
        <f aca="true" t="shared" si="5" ref="AC4:AC44">SUM(I4:AB4)</f>
        <v>39882</v>
      </c>
      <c r="AD4" s="40">
        <v>500</v>
      </c>
      <c r="AE4" s="40">
        <v>0</v>
      </c>
      <c r="AF4" s="40">
        <v>0</v>
      </c>
      <c r="AG4" s="40">
        <v>0</v>
      </c>
      <c r="AH4" s="40">
        <v>0</v>
      </c>
      <c r="AI4" s="40">
        <v>0</v>
      </c>
      <c r="AJ4" s="39">
        <v>2680</v>
      </c>
      <c r="AK4" s="40">
        <v>0</v>
      </c>
      <c r="AL4" s="40">
        <v>0</v>
      </c>
      <c r="AM4" s="40">
        <v>0</v>
      </c>
      <c r="AN4" s="40">
        <v>0</v>
      </c>
      <c r="AO4" s="40">
        <v>0</v>
      </c>
      <c r="AP4" s="40">
        <v>0</v>
      </c>
      <c r="AQ4" s="40">
        <v>15000</v>
      </c>
      <c r="AR4" s="40">
        <v>0</v>
      </c>
      <c r="AS4" s="43" t="s">
        <v>66</v>
      </c>
      <c r="AT4" s="40">
        <v>0</v>
      </c>
      <c r="AU4" s="40">
        <v>0</v>
      </c>
      <c r="AV4" s="40">
        <v>0</v>
      </c>
      <c r="AW4" s="40">
        <v>0</v>
      </c>
      <c r="AX4" s="40">
        <v>0</v>
      </c>
      <c r="AY4" s="40">
        <v>0</v>
      </c>
      <c r="AZ4" s="39">
        <v>30</v>
      </c>
      <c r="BA4" s="39">
        <v>0</v>
      </c>
      <c r="BB4" s="43" t="s">
        <v>66</v>
      </c>
      <c r="BC4" s="39">
        <v>0</v>
      </c>
      <c r="BD4" s="39">
        <v>0</v>
      </c>
      <c r="BE4" s="39">
        <v>0</v>
      </c>
      <c r="BF4" s="39">
        <v>125</v>
      </c>
      <c r="BG4" s="40">
        <v>0</v>
      </c>
      <c r="BH4" s="40">
        <f t="shared" si="1"/>
        <v>18335</v>
      </c>
      <c r="BI4" s="40">
        <f t="shared" si="2"/>
        <v>21547</v>
      </c>
      <c r="BJ4" s="39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37"/>
      <c r="BW4" s="37"/>
    </row>
    <row r="5" spans="1:75" s="38" customFormat="1" ht="19.5" customHeight="1">
      <c r="A5" s="39">
        <v>3</v>
      </c>
      <c r="B5" s="40">
        <v>23098</v>
      </c>
      <c r="C5" s="41" t="s">
        <v>62</v>
      </c>
      <c r="D5" s="42" t="s">
        <v>58</v>
      </c>
      <c r="E5" s="41" t="s">
        <v>59</v>
      </c>
      <c r="F5" s="41"/>
      <c r="G5" s="41"/>
      <c r="H5" s="39">
        <v>30</v>
      </c>
      <c r="I5" s="25">
        <v>13420</v>
      </c>
      <c r="J5" s="40">
        <v>4200</v>
      </c>
      <c r="K5" s="39">
        <f t="shared" si="3"/>
        <v>19911</v>
      </c>
      <c r="L5" s="40">
        <v>1600</v>
      </c>
      <c r="M5" s="39">
        <f t="shared" si="4"/>
        <v>1808</v>
      </c>
      <c r="N5" s="39">
        <f t="shared" si="0"/>
        <v>5286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0">
        <v>0</v>
      </c>
      <c r="AC5" s="40">
        <f t="shared" si="5"/>
        <v>46225</v>
      </c>
      <c r="AD5" s="40">
        <v>600</v>
      </c>
      <c r="AE5" s="40">
        <v>0</v>
      </c>
      <c r="AF5" s="40">
        <v>0</v>
      </c>
      <c r="AG5" s="40">
        <v>0</v>
      </c>
      <c r="AH5" s="40">
        <v>0</v>
      </c>
      <c r="AI5" s="40">
        <v>0</v>
      </c>
      <c r="AJ5" s="39">
        <v>6340</v>
      </c>
      <c r="AK5" s="40">
        <v>0</v>
      </c>
      <c r="AL5" s="40">
        <v>0</v>
      </c>
      <c r="AM5" s="40">
        <v>0</v>
      </c>
      <c r="AN5" s="40">
        <v>0</v>
      </c>
      <c r="AO5" s="40">
        <v>0</v>
      </c>
      <c r="AP5" s="40">
        <v>0</v>
      </c>
      <c r="AQ5" s="40">
        <v>10000</v>
      </c>
      <c r="AR5" s="40">
        <v>3500</v>
      </c>
      <c r="AS5" s="43" t="s">
        <v>113</v>
      </c>
      <c r="AT5" s="40">
        <v>0</v>
      </c>
      <c r="AU5" s="40">
        <v>0</v>
      </c>
      <c r="AV5" s="40">
        <v>0</v>
      </c>
      <c r="AW5" s="43" t="s">
        <v>66</v>
      </c>
      <c r="AX5" s="40">
        <v>500</v>
      </c>
      <c r="AY5" s="43" t="s">
        <v>118</v>
      </c>
      <c r="AZ5" s="39">
        <v>30</v>
      </c>
      <c r="BA5" s="39">
        <v>450</v>
      </c>
      <c r="BB5" s="43" t="s">
        <v>122</v>
      </c>
      <c r="BC5" s="39">
        <v>0</v>
      </c>
      <c r="BD5" s="39">
        <v>0</v>
      </c>
      <c r="BE5" s="39">
        <v>0</v>
      </c>
      <c r="BF5" s="39">
        <v>0</v>
      </c>
      <c r="BG5" s="40">
        <v>0</v>
      </c>
      <c r="BH5" s="40">
        <f t="shared" si="1"/>
        <v>21420</v>
      </c>
      <c r="BI5" s="40">
        <f t="shared" si="2"/>
        <v>24805</v>
      </c>
      <c r="BJ5" s="39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37"/>
      <c r="BW5" s="37"/>
    </row>
    <row r="6" spans="1:75" s="38" customFormat="1" ht="19.5" customHeight="1">
      <c r="A6" s="40">
        <v>4</v>
      </c>
      <c r="B6" s="40">
        <v>42780</v>
      </c>
      <c r="C6" s="41" t="s">
        <v>63</v>
      </c>
      <c r="D6" s="42" t="s">
        <v>58</v>
      </c>
      <c r="E6" s="41" t="s">
        <v>59</v>
      </c>
      <c r="F6" s="41"/>
      <c r="G6" s="41"/>
      <c r="H6" s="39">
        <v>30</v>
      </c>
      <c r="I6" s="25">
        <v>12210</v>
      </c>
      <c r="J6" s="40">
        <v>2800</v>
      </c>
      <c r="K6" s="39">
        <f t="shared" si="3"/>
        <v>16961</v>
      </c>
      <c r="L6" s="40">
        <v>1600</v>
      </c>
      <c r="M6" s="39">
        <f t="shared" si="4"/>
        <v>1808</v>
      </c>
      <c r="N6" s="39">
        <f t="shared" si="0"/>
        <v>4503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0">
        <v>0</v>
      </c>
      <c r="AC6" s="40">
        <f t="shared" si="5"/>
        <v>39882</v>
      </c>
      <c r="AD6" s="40">
        <v>0</v>
      </c>
      <c r="AE6" s="40">
        <v>0</v>
      </c>
      <c r="AF6" s="40">
        <v>0</v>
      </c>
      <c r="AG6" s="40">
        <v>0</v>
      </c>
      <c r="AH6" s="40">
        <v>0</v>
      </c>
      <c r="AI6" s="40">
        <v>0</v>
      </c>
      <c r="AJ6" s="39">
        <v>7180</v>
      </c>
      <c r="AK6" s="40">
        <v>0</v>
      </c>
      <c r="AL6" s="40">
        <v>0</v>
      </c>
      <c r="AM6" s="40">
        <v>0</v>
      </c>
      <c r="AN6" s="40">
        <v>0</v>
      </c>
      <c r="AO6" s="40">
        <v>0</v>
      </c>
      <c r="AP6" s="40">
        <v>0</v>
      </c>
      <c r="AQ6" s="40">
        <v>14000</v>
      </c>
      <c r="AR6" s="40">
        <v>0</v>
      </c>
      <c r="AS6" s="43" t="s">
        <v>66</v>
      </c>
      <c r="AT6" s="43" t="s">
        <v>66</v>
      </c>
      <c r="AU6" s="43" t="s">
        <v>66</v>
      </c>
      <c r="AV6" s="43" t="s">
        <v>66</v>
      </c>
      <c r="AW6" s="43" t="s">
        <v>66</v>
      </c>
      <c r="AX6" s="43" t="s">
        <v>66</v>
      </c>
      <c r="AY6" s="43" t="s">
        <v>66</v>
      </c>
      <c r="AZ6" s="39">
        <v>30</v>
      </c>
      <c r="BA6" s="39">
        <v>0</v>
      </c>
      <c r="BB6" s="43" t="s">
        <v>66</v>
      </c>
      <c r="BC6" s="39">
        <v>0</v>
      </c>
      <c r="BD6" s="39">
        <v>0</v>
      </c>
      <c r="BE6" s="39">
        <v>0</v>
      </c>
      <c r="BF6" s="39">
        <v>125</v>
      </c>
      <c r="BG6" s="40">
        <v>0</v>
      </c>
      <c r="BH6" s="40">
        <f t="shared" si="1"/>
        <v>21335</v>
      </c>
      <c r="BI6" s="40">
        <f t="shared" si="2"/>
        <v>18547</v>
      </c>
      <c r="BJ6" s="39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37"/>
      <c r="BW6" s="37"/>
    </row>
    <row r="7" spans="1:75" s="38" customFormat="1" ht="19.5" customHeight="1">
      <c r="A7" s="39">
        <v>5</v>
      </c>
      <c r="B7" s="40">
        <v>42740</v>
      </c>
      <c r="C7" s="41" t="s">
        <v>65</v>
      </c>
      <c r="D7" s="42" t="s">
        <v>58</v>
      </c>
      <c r="E7" s="41" t="s">
        <v>64</v>
      </c>
      <c r="F7" s="41"/>
      <c r="G7" s="41"/>
      <c r="H7" s="39">
        <v>30</v>
      </c>
      <c r="I7" s="25">
        <v>14230</v>
      </c>
      <c r="J7" s="40">
        <v>4200</v>
      </c>
      <c r="K7" s="39">
        <f t="shared" si="3"/>
        <v>20826</v>
      </c>
      <c r="L7" s="40">
        <v>1600</v>
      </c>
      <c r="M7" s="39">
        <f t="shared" si="4"/>
        <v>1808</v>
      </c>
      <c r="N7" s="39">
        <f t="shared" si="0"/>
        <v>5529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f t="shared" si="5"/>
        <v>48193</v>
      </c>
      <c r="AD7" s="40">
        <v>1100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39">
        <v>500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14000</v>
      </c>
      <c r="AR7" s="40">
        <v>0</v>
      </c>
      <c r="AS7" s="43" t="s">
        <v>66</v>
      </c>
      <c r="AT7" s="40">
        <v>0</v>
      </c>
      <c r="AU7" s="40">
        <v>0</v>
      </c>
      <c r="AV7" s="40">
        <v>0</v>
      </c>
      <c r="AW7" s="43" t="s">
        <v>66</v>
      </c>
      <c r="AX7" s="40">
        <v>0</v>
      </c>
      <c r="AY7" s="43" t="s">
        <v>66</v>
      </c>
      <c r="AZ7" s="39">
        <v>30</v>
      </c>
      <c r="BA7" s="39">
        <v>0</v>
      </c>
      <c r="BB7" s="43" t="s">
        <v>66</v>
      </c>
      <c r="BC7" s="39">
        <v>0</v>
      </c>
      <c r="BD7" s="39">
        <v>0</v>
      </c>
      <c r="BE7" s="39">
        <v>0</v>
      </c>
      <c r="BF7" s="39">
        <v>225</v>
      </c>
      <c r="BG7" s="40">
        <v>0</v>
      </c>
      <c r="BH7" s="40">
        <f t="shared" si="1"/>
        <v>15855</v>
      </c>
      <c r="BI7" s="40">
        <f t="shared" si="2"/>
        <v>32338</v>
      </c>
      <c r="BJ7" s="39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37"/>
      <c r="BW7" s="37"/>
    </row>
    <row r="8" spans="1:75" s="38" customFormat="1" ht="19.5" customHeight="1">
      <c r="A8" s="40">
        <v>6</v>
      </c>
      <c r="B8" s="40">
        <v>21941</v>
      </c>
      <c r="C8" s="41" t="s">
        <v>67</v>
      </c>
      <c r="D8" s="42" t="s">
        <v>58</v>
      </c>
      <c r="E8" s="41" t="s">
        <v>59</v>
      </c>
      <c r="F8" s="41"/>
      <c r="G8" s="41"/>
      <c r="H8" s="39">
        <v>30</v>
      </c>
      <c r="I8" s="25">
        <v>12210</v>
      </c>
      <c r="J8" s="40">
        <v>2800</v>
      </c>
      <c r="K8" s="39">
        <f t="shared" si="3"/>
        <v>16961</v>
      </c>
      <c r="L8" s="40">
        <v>1600</v>
      </c>
      <c r="M8" s="39">
        <f t="shared" si="4"/>
        <v>1808</v>
      </c>
      <c r="N8" s="39">
        <f t="shared" si="0"/>
        <v>4503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f t="shared" si="5"/>
        <v>39882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39">
        <v>2640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11500</v>
      </c>
      <c r="AR8" s="40">
        <v>0</v>
      </c>
      <c r="AS8" s="43" t="s">
        <v>66</v>
      </c>
      <c r="AT8" s="40">
        <v>0</v>
      </c>
      <c r="AU8" s="40">
        <v>0</v>
      </c>
      <c r="AV8" s="40">
        <v>0</v>
      </c>
      <c r="AW8" s="40">
        <v>0</v>
      </c>
      <c r="AX8" s="40">
        <v>0</v>
      </c>
      <c r="AY8" s="43" t="s">
        <v>66</v>
      </c>
      <c r="AZ8" s="39">
        <v>30</v>
      </c>
      <c r="BA8" s="39">
        <v>0</v>
      </c>
      <c r="BB8" s="43" t="s">
        <v>66</v>
      </c>
      <c r="BC8" s="39">
        <v>0</v>
      </c>
      <c r="BD8" s="39">
        <v>0</v>
      </c>
      <c r="BE8" s="39">
        <v>0</v>
      </c>
      <c r="BF8" s="39">
        <v>125</v>
      </c>
      <c r="BG8" s="40">
        <v>0</v>
      </c>
      <c r="BH8" s="40">
        <f t="shared" si="1"/>
        <v>14295</v>
      </c>
      <c r="BI8" s="40">
        <f t="shared" si="2"/>
        <v>25587</v>
      </c>
      <c r="BJ8" s="39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37"/>
      <c r="BW8" s="37"/>
    </row>
    <row r="9" spans="1:75" s="38" customFormat="1" ht="19.5" customHeight="1">
      <c r="A9" s="39">
        <v>7</v>
      </c>
      <c r="B9" s="40">
        <v>42806</v>
      </c>
      <c r="C9" s="41" t="s">
        <v>68</v>
      </c>
      <c r="D9" s="42" t="s">
        <v>58</v>
      </c>
      <c r="E9" s="41" t="s">
        <v>59</v>
      </c>
      <c r="F9" s="41"/>
      <c r="G9" s="41"/>
      <c r="H9" s="39">
        <v>30</v>
      </c>
      <c r="I9" s="25">
        <v>12130</v>
      </c>
      <c r="J9" s="40">
        <v>2800</v>
      </c>
      <c r="K9" s="39">
        <f t="shared" si="3"/>
        <v>16871</v>
      </c>
      <c r="L9" s="40">
        <v>1600</v>
      </c>
      <c r="M9" s="39">
        <f t="shared" si="4"/>
        <v>1808</v>
      </c>
      <c r="N9" s="39">
        <f t="shared" si="0"/>
        <v>4479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f t="shared" si="5"/>
        <v>39688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39">
        <v>500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14000</v>
      </c>
      <c r="AR9" s="40">
        <v>0</v>
      </c>
      <c r="AS9" s="43" t="s">
        <v>66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39">
        <v>30</v>
      </c>
      <c r="BA9" s="39">
        <v>0</v>
      </c>
      <c r="BB9" s="43" t="s">
        <v>66</v>
      </c>
      <c r="BC9" s="39">
        <v>0</v>
      </c>
      <c r="BD9" s="39">
        <v>0</v>
      </c>
      <c r="BE9" s="39">
        <v>0</v>
      </c>
      <c r="BF9" s="39">
        <v>125</v>
      </c>
      <c r="BG9" s="40">
        <v>0</v>
      </c>
      <c r="BH9" s="40">
        <f t="shared" si="1"/>
        <v>14655</v>
      </c>
      <c r="BI9" s="40">
        <f t="shared" si="2"/>
        <v>25033</v>
      </c>
      <c r="BJ9" s="39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37"/>
      <c r="BW9" s="37"/>
    </row>
    <row r="10" spans="1:75" s="38" customFormat="1" ht="19.5" customHeight="1">
      <c r="A10" s="40">
        <v>8</v>
      </c>
      <c r="B10" s="40">
        <v>42703</v>
      </c>
      <c r="C10" s="41" t="s">
        <v>69</v>
      </c>
      <c r="D10" s="42" t="s">
        <v>58</v>
      </c>
      <c r="E10" s="41" t="s">
        <v>64</v>
      </c>
      <c r="F10" s="41"/>
      <c r="G10" s="41"/>
      <c r="H10" s="39">
        <v>30</v>
      </c>
      <c r="I10" s="25">
        <v>14000</v>
      </c>
      <c r="J10" s="40">
        <v>4200</v>
      </c>
      <c r="K10" s="39">
        <f t="shared" si="3"/>
        <v>20566</v>
      </c>
      <c r="L10" s="40">
        <v>1600</v>
      </c>
      <c r="M10" s="39">
        <f t="shared" si="4"/>
        <v>1808</v>
      </c>
      <c r="N10" s="39">
        <f t="shared" si="0"/>
        <v>5460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f t="shared" si="5"/>
        <v>47634</v>
      </c>
      <c r="AD10" s="40">
        <v>1500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39">
        <v>11400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15000</v>
      </c>
      <c r="AR10" s="40">
        <v>0</v>
      </c>
      <c r="AS10" s="43" t="s">
        <v>66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0</v>
      </c>
      <c r="AZ10" s="39">
        <v>30</v>
      </c>
      <c r="BA10" s="39">
        <v>0</v>
      </c>
      <c r="BB10" s="43" t="s">
        <v>66</v>
      </c>
      <c r="BC10" s="39">
        <v>0</v>
      </c>
      <c r="BD10" s="39">
        <v>0</v>
      </c>
      <c r="BE10" s="39">
        <v>0</v>
      </c>
      <c r="BF10" s="39">
        <v>0</v>
      </c>
      <c r="BG10" s="40">
        <v>0</v>
      </c>
      <c r="BH10" s="40">
        <f t="shared" si="1"/>
        <v>27930</v>
      </c>
      <c r="BI10" s="40">
        <f t="shared" si="2"/>
        <v>19704</v>
      </c>
      <c r="BJ10" s="39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37"/>
      <c r="BW10" s="37"/>
    </row>
    <row r="11" spans="1:75" s="38" customFormat="1" ht="19.5" customHeight="1">
      <c r="A11" s="39">
        <v>9</v>
      </c>
      <c r="B11" s="40">
        <v>42869</v>
      </c>
      <c r="C11" s="41" t="s">
        <v>70</v>
      </c>
      <c r="D11" s="42" t="s">
        <v>58</v>
      </c>
      <c r="E11" s="41" t="s">
        <v>59</v>
      </c>
      <c r="F11" s="41"/>
      <c r="G11" s="41"/>
      <c r="H11" s="39">
        <v>30</v>
      </c>
      <c r="I11" s="25">
        <v>13150</v>
      </c>
      <c r="J11" s="40">
        <v>4200</v>
      </c>
      <c r="K11" s="39">
        <f t="shared" si="3"/>
        <v>19606</v>
      </c>
      <c r="L11" s="40">
        <v>1600</v>
      </c>
      <c r="M11" s="39">
        <f t="shared" si="4"/>
        <v>1808</v>
      </c>
      <c r="N11" s="39">
        <f t="shared" si="0"/>
        <v>5205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f t="shared" si="5"/>
        <v>45569</v>
      </c>
      <c r="AD11" s="40">
        <v>500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39">
        <v>6830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9000</v>
      </c>
      <c r="AR11" s="40">
        <v>5000</v>
      </c>
      <c r="AS11" s="43" t="s">
        <v>114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39">
        <v>30</v>
      </c>
      <c r="BA11" s="39">
        <v>450</v>
      </c>
      <c r="BB11" s="43" t="s">
        <v>122</v>
      </c>
      <c r="BC11" s="39">
        <v>0</v>
      </c>
      <c r="BD11" s="39">
        <v>0</v>
      </c>
      <c r="BE11" s="39">
        <v>0</v>
      </c>
      <c r="BF11" s="39">
        <v>125</v>
      </c>
      <c r="BG11" s="40">
        <v>0</v>
      </c>
      <c r="BH11" s="40">
        <f t="shared" si="1"/>
        <v>21935</v>
      </c>
      <c r="BI11" s="40">
        <f t="shared" si="2"/>
        <v>23634</v>
      </c>
      <c r="BJ11" s="39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37"/>
      <c r="BW11" s="37"/>
    </row>
    <row r="12" spans="1:75" s="38" customFormat="1" ht="19.5" customHeight="1">
      <c r="A12" s="40">
        <v>10</v>
      </c>
      <c r="B12" s="40">
        <v>42705</v>
      </c>
      <c r="C12" s="45" t="s">
        <v>71</v>
      </c>
      <c r="D12" s="42" t="s">
        <v>58</v>
      </c>
      <c r="E12" s="41" t="s">
        <v>59</v>
      </c>
      <c r="F12" s="41"/>
      <c r="G12" s="41"/>
      <c r="H12" s="39">
        <v>30</v>
      </c>
      <c r="I12" s="25">
        <v>13460</v>
      </c>
      <c r="J12" s="40">
        <v>2800</v>
      </c>
      <c r="K12" s="39">
        <f t="shared" si="3"/>
        <v>18374</v>
      </c>
      <c r="L12" s="40">
        <v>1600</v>
      </c>
      <c r="M12" s="39">
        <f t="shared" si="4"/>
        <v>1808</v>
      </c>
      <c r="N12" s="39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f t="shared" si="5"/>
        <v>38042</v>
      </c>
      <c r="AD12" s="40">
        <v>0</v>
      </c>
      <c r="AE12" s="40">
        <v>0</v>
      </c>
      <c r="AF12" s="40">
        <v>450</v>
      </c>
      <c r="AG12" s="40">
        <v>2958</v>
      </c>
      <c r="AH12" s="40">
        <v>0</v>
      </c>
      <c r="AI12" s="40">
        <v>0</v>
      </c>
      <c r="AJ12" s="39">
        <v>6940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10000</v>
      </c>
      <c r="AR12" s="40">
        <v>0</v>
      </c>
      <c r="AS12" s="43" t="s">
        <v>66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39">
        <v>30</v>
      </c>
      <c r="BA12" s="39">
        <v>0</v>
      </c>
      <c r="BB12" s="43" t="s">
        <v>66</v>
      </c>
      <c r="BC12" s="39">
        <v>0</v>
      </c>
      <c r="BD12" s="39">
        <v>0</v>
      </c>
      <c r="BE12" s="39">
        <v>0</v>
      </c>
      <c r="BF12" s="39">
        <v>125</v>
      </c>
      <c r="BG12" s="40">
        <v>0</v>
      </c>
      <c r="BH12" s="40">
        <f t="shared" si="1"/>
        <v>20503</v>
      </c>
      <c r="BI12" s="40">
        <f t="shared" si="2"/>
        <v>17539</v>
      </c>
      <c r="BJ12" s="39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37"/>
      <c r="BW12" s="37"/>
    </row>
    <row r="13" spans="1:75" s="38" customFormat="1" ht="19.5" customHeight="1">
      <c r="A13" s="39">
        <v>11</v>
      </c>
      <c r="B13" s="40">
        <v>42727</v>
      </c>
      <c r="C13" s="41" t="s">
        <v>72</v>
      </c>
      <c r="D13" s="42" t="s">
        <v>58</v>
      </c>
      <c r="E13" s="41" t="s">
        <v>59</v>
      </c>
      <c r="F13" s="41"/>
      <c r="G13" s="41"/>
      <c r="H13" s="39">
        <v>30</v>
      </c>
      <c r="I13" s="25">
        <v>13460</v>
      </c>
      <c r="J13" s="40">
        <v>2800</v>
      </c>
      <c r="K13" s="39">
        <f t="shared" si="3"/>
        <v>18374</v>
      </c>
      <c r="L13" s="40">
        <v>1600</v>
      </c>
      <c r="M13" s="39">
        <f t="shared" si="4"/>
        <v>1808</v>
      </c>
      <c r="N13" s="39">
        <f>ROUND(0.3*(I13+J13),0)</f>
        <v>4878</v>
      </c>
      <c r="O13" s="40">
        <v>210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f t="shared" si="5"/>
        <v>43130</v>
      </c>
      <c r="AD13" s="40">
        <v>1000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39">
        <v>6540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14000</v>
      </c>
      <c r="AR13" s="40">
        <v>10000</v>
      </c>
      <c r="AS13" s="43" t="s">
        <v>127</v>
      </c>
      <c r="AT13" s="40">
        <v>0</v>
      </c>
      <c r="AU13" s="40">
        <v>0</v>
      </c>
      <c r="AV13" s="40">
        <v>0</v>
      </c>
      <c r="AW13" s="43" t="s">
        <v>66</v>
      </c>
      <c r="AX13" s="40">
        <v>0</v>
      </c>
      <c r="AY13" s="43" t="s">
        <v>66</v>
      </c>
      <c r="AZ13" s="39">
        <v>30</v>
      </c>
      <c r="BA13" s="39">
        <v>0</v>
      </c>
      <c r="BB13" s="43" t="s">
        <v>66</v>
      </c>
      <c r="BC13" s="39">
        <v>0</v>
      </c>
      <c r="BD13" s="39">
        <v>0</v>
      </c>
      <c r="BE13" s="39">
        <v>0</v>
      </c>
      <c r="BF13" s="39">
        <v>125</v>
      </c>
      <c r="BG13" s="39">
        <v>1331</v>
      </c>
      <c r="BH13" s="40">
        <f t="shared" si="1"/>
        <v>33026</v>
      </c>
      <c r="BI13" s="40">
        <f t="shared" si="2"/>
        <v>10104</v>
      </c>
      <c r="BJ13" s="43" t="s">
        <v>125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37"/>
      <c r="BW13" s="37"/>
    </row>
    <row r="14" spans="1:75" s="38" customFormat="1" ht="19.5" customHeight="1">
      <c r="A14" s="40">
        <v>12</v>
      </c>
      <c r="B14" s="40">
        <v>42738</v>
      </c>
      <c r="C14" s="41" t="s">
        <v>73</v>
      </c>
      <c r="D14" s="42" t="s">
        <v>58</v>
      </c>
      <c r="E14" s="41" t="s">
        <v>64</v>
      </c>
      <c r="F14" s="41"/>
      <c r="G14" s="41"/>
      <c r="H14" s="39">
        <v>30</v>
      </c>
      <c r="I14" s="25">
        <v>14520</v>
      </c>
      <c r="J14" s="40">
        <v>4200</v>
      </c>
      <c r="K14" s="39">
        <f t="shared" si="3"/>
        <v>21154</v>
      </c>
      <c r="L14" s="40">
        <v>1600</v>
      </c>
      <c r="M14" s="39">
        <f t="shared" si="4"/>
        <v>1808</v>
      </c>
      <c r="N14" s="39">
        <v>0</v>
      </c>
      <c r="O14" s="40">
        <v>210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f t="shared" si="5"/>
        <v>43492</v>
      </c>
      <c r="AD14" s="40">
        <v>700</v>
      </c>
      <c r="AE14" s="40">
        <v>0</v>
      </c>
      <c r="AF14" s="40">
        <v>450</v>
      </c>
      <c r="AG14" s="40">
        <v>3944</v>
      </c>
      <c r="AH14" s="40">
        <v>0</v>
      </c>
      <c r="AI14" s="40">
        <v>0</v>
      </c>
      <c r="AJ14" s="39">
        <v>5950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6000</v>
      </c>
      <c r="AR14" s="40">
        <v>0</v>
      </c>
      <c r="AS14" s="43" t="s">
        <v>66</v>
      </c>
      <c r="AT14" s="40">
        <v>0</v>
      </c>
      <c r="AU14" s="40">
        <v>0</v>
      </c>
      <c r="AV14" s="40">
        <v>0</v>
      </c>
      <c r="AW14" s="40">
        <v>0</v>
      </c>
      <c r="AX14" s="40">
        <v>1730</v>
      </c>
      <c r="AY14" s="43" t="s">
        <v>119</v>
      </c>
      <c r="AZ14" s="39">
        <v>30</v>
      </c>
      <c r="BA14" s="39">
        <v>450</v>
      </c>
      <c r="BB14" s="43" t="s">
        <v>123</v>
      </c>
      <c r="BC14" s="39">
        <v>0</v>
      </c>
      <c r="BD14" s="39">
        <v>0</v>
      </c>
      <c r="BE14" s="39">
        <v>0</v>
      </c>
      <c r="BF14" s="39">
        <v>225</v>
      </c>
      <c r="BG14" s="39"/>
      <c r="BH14" s="40">
        <f t="shared" si="1"/>
        <v>19479</v>
      </c>
      <c r="BI14" s="40">
        <f t="shared" si="2"/>
        <v>24013</v>
      </c>
      <c r="BJ14" s="39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37"/>
      <c r="BW14" s="37"/>
    </row>
    <row r="15" spans="1:75" s="38" customFormat="1" ht="19.5" customHeight="1">
      <c r="A15" s="39">
        <v>13</v>
      </c>
      <c r="B15" s="40">
        <v>42760</v>
      </c>
      <c r="C15" s="41" t="s">
        <v>74</v>
      </c>
      <c r="D15" s="42" t="s">
        <v>58</v>
      </c>
      <c r="E15" s="41" t="s">
        <v>59</v>
      </c>
      <c r="F15" s="41"/>
      <c r="G15" s="41"/>
      <c r="H15" s="39">
        <v>30</v>
      </c>
      <c r="I15" s="25">
        <v>11920</v>
      </c>
      <c r="J15" s="40">
        <v>2800</v>
      </c>
      <c r="K15" s="39">
        <f t="shared" si="3"/>
        <v>16634</v>
      </c>
      <c r="L15" s="40">
        <v>1600</v>
      </c>
      <c r="M15" s="39">
        <f t="shared" si="4"/>
        <v>1808</v>
      </c>
      <c r="N15" s="39">
        <f>ROUND(0.3*(I15+J15),0)</f>
        <v>4416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f t="shared" si="5"/>
        <v>39178</v>
      </c>
      <c r="AD15" s="40">
        <v>1000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39">
        <v>500</v>
      </c>
      <c r="AK15" s="40">
        <v>0</v>
      </c>
      <c r="AL15" s="43" t="s">
        <v>66</v>
      </c>
      <c r="AM15" s="40">
        <v>2600</v>
      </c>
      <c r="AN15" s="48" t="s">
        <v>128</v>
      </c>
      <c r="AO15" s="40">
        <v>0</v>
      </c>
      <c r="AP15" s="40">
        <v>0</v>
      </c>
      <c r="AQ15" s="40">
        <v>3000</v>
      </c>
      <c r="AR15" s="40">
        <v>0</v>
      </c>
      <c r="AS15" s="43" t="s">
        <v>66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3" t="s">
        <v>66</v>
      </c>
      <c r="AZ15" s="39">
        <v>30</v>
      </c>
      <c r="BA15" s="39"/>
      <c r="BB15" s="43"/>
      <c r="BC15" s="39"/>
      <c r="BD15" s="39">
        <v>0</v>
      </c>
      <c r="BE15" s="39">
        <v>0</v>
      </c>
      <c r="BF15" s="39">
        <v>125</v>
      </c>
      <c r="BG15" s="39">
        <v>769</v>
      </c>
      <c r="BH15" s="40">
        <f t="shared" si="1"/>
        <v>8024</v>
      </c>
      <c r="BI15" s="40">
        <f t="shared" si="2"/>
        <v>31154</v>
      </c>
      <c r="BJ15" s="39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37"/>
      <c r="BW15" s="37"/>
    </row>
    <row r="16" spans="1:75" s="38" customFormat="1" ht="19.5" customHeight="1">
      <c r="A16" s="40">
        <v>14</v>
      </c>
      <c r="B16" s="40">
        <v>42725</v>
      </c>
      <c r="C16" s="41" t="s">
        <v>75</v>
      </c>
      <c r="D16" s="42" t="s">
        <v>58</v>
      </c>
      <c r="E16" s="41" t="s">
        <v>64</v>
      </c>
      <c r="F16" s="41"/>
      <c r="G16" s="41"/>
      <c r="H16" s="39">
        <v>30</v>
      </c>
      <c r="I16" s="25">
        <v>13470</v>
      </c>
      <c r="J16" s="40">
        <v>4200</v>
      </c>
      <c r="K16" s="39">
        <f t="shared" si="3"/>
        <v>19967</v>
      </c>
      <c r="L16" s="40">
        <v>1600</v>
      </c>
      <c r="M16" s="39">
        <f t="shared" si="4"/>
        <v>1808</v>
      </c>
      <c r="N16" s="39">
        <f>ROUND(0.3*(I16+J16),0)</f>
        <v>5301</v>
      </c>
      <c r="O16" s="40">
        <v>0</v>
      </c>
      <c r="P16" s="40">
        <v>0</v>
      </c>
      <c r="Q16" s="39">
        <v>1767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f t="shared" si="5"/>
        <v>48113</v>
      </c>
      <c r="AD16" s="40">
        <v>1000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39">
        <v>500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14000</v>
      </c>
      <c r="AU16" s="39">
        <f>Q16</f>
        <v>1767</v>
      </c>
      <c r="AV16" s="40">
        <v>16000</v>
      </c>
      <c r="AW16" s="54" t="s">
        <v>117</v>
      </c>
      <c r="AX16" s="40">
        <v>0</v>
      </c>
      <c r="AY16" s="43" t="s">
        <v>66</v>
      </c>
      <c r="AZ16" s="39">
        <v>30</v>
      </c>
      <c r="BA16" s="39">
        <v>450</v>
      </c>
      <c r="BB16" s="43" t="s">
        <v>111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40">
        <f t="shared" si="1"/>
        <v>33747</v>
      </c>
      <c r="BI16" s="40">
        <f t="shared" si="2"/>
        <v>14366</v>
      </c>
      <c r="BJ16" s="39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37"/>
      <c r="BW16" s="37"/>
    </row>
    <row r="17" spans="1:75" s="38" customFormat="1" ht="19.5" customHeight="1">
      <c r="A17" s="39">
        <v>15</v>
      </c>
      <c r="B17" s="40">
        <v>42704</v>
      </c>
      <c r="C17" s="41" t="s">
        <v>76</v>
      </c>
      <c r="D17" s="42" t="s">
        <v>58</v>
      </c>
      <c r="E17" s="41" t="s">
        <v>59</v>
      </c>
      <c r="F17" s="41"/>
      <c r="G17" s="41"/>
      <c r="H17" s="39">
        <v>30</v>
      </c>
      <c r="I17" s="25">
        <v>13460</v>
      </c>
      <c r="J17" s="40">
        <v>2800</v>
      </c>
      <c r="K17" s="39">
        <f t="shared" si="3"/>
        <v>18374</v>
      </c>
      <c r="L17" s="40">
        <v>1600</v>
      </c>
      <c r="M17" s="39">
        <f t="shared" si="4"/>
        <v>1808</v>
      </c>
      <c r="N17" s="39">
        <f>ROUND(0.3*(I17+J17),0)</f>
        <v>4878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f t="shared" si="5"/>
        <v>42920</v>
      </c>
      <c r="AD17" s="40">
        <v>600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39">
        <v>500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15000</v>
      </c>
      <c r="AR17" s="40">
        <v>0</v>
      </c>
      <c r="AS17" s="43" t="s">
        <v>66</v>
      </c>
      <c r="AT17" s="40">
        <v>0</v>
      </c>
      <c r="AU17" s="40">
        <v>0</v>
      </c>
      <c r="AV17" s="40">
        <v>0</v>
      </c>
      <c r="AW17" s="43">
        <v>0</v>
      </c>
      <c r="AX17" s="40">
        <v>0</v>
      </c>
      <c r="AY17" s="40">
        <v>0</v>
      </c>
      <c r="AZ17" s="39">
        <v>30</v>
      </c>
      <c r="BA17" s="39">
        <v>0</v>
      </c>
      <c r="BB17" s="43" t="s">
        <v>66</v>
      </c>
      <c r="BC17" s="39">
        <v>0</v>
      </c>
      <c r="BD17" s="39">
        <v>0</v>
      </c>
      <c r="BE17" s="39">
        <v>0</v>
      </c>
      <c r="BF17" s="39">
        <v>125</v>
      </c>
      <c r="BG17" s="39">
        <v>0</v>
      </c>
      <c r="BH17" s="40">
        <f t="shared" si="1"/>
        <v>16255</v>
      </c>
      <c r="BI17" s="40">
        <f t="shared" si="2"/>
        <v>26665</v>
      </c>
      <c r="BJ17" s="39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37"/>
      <c r="BW17" s="37"/>
    </row>
    <row r="18" spans="1:75" s="38" customFormat="1" ht="19.5" customHeight="1">
      <c r="A18" s="40">
        <v>16</v>
      </c>
      <c r="B18" s="40">
        <v>42706</v>
      </c>
      <c r="C18" s="41" t="s">
        <v>77</v>
      </c>
      <c r="D18" s="42" t="s">
        <v>58</v>
      </c>
      <c r="E18" s="41" t="s">
        <v>59</v>
      </c>
      <c r="F18" s="41"/>
      <c r="G18" s="41"/>
      <c r="H18" s="39">
        <v>30</v>
      </c>
      <c r="I18" s="25">
        <v>13460</v>
      </c>
      <c r="J18" s="40">
        <v>2800</v>
      </c>
      <c r="K18" s="39">
        <f t="shared" si="3"/>
        <v>18374</v>
      </c>
      <c r="L18" s="40">
        <v>1600</v>
      </c>
      <c r="M18" s="39">
        <f t="shared" si="4"/>
        <v>1808</v>
      </c>
      <c r="N18" s="39">
        <f>ROUND(0.3*(I18+J18),0)</f>
        <v>4878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f t="shared" si="5"/>
        <v>42920</v>
      </c>
      <c r="AD18" s="40">
        <v>500</v>
      </c>
      <c r="AE18" s="40">
        <v>0</v>
      </c>
      <c r="AF18" s="40">
        <v>0</v>
      </c>
      <c r="AG18" s="40">
        <v>0</v>
      </c>
      <c r="AH18" s="40">
        <v>0</v>
      </c>
      <c r="AI18" s="40">
        <v>0</v>
      </c>
      <c r="AJ18" s="39">
        <v>500</v>
      </c>
      <c r="AK18" s="40">
        <v>0</v>
      </c>
      <c r="AL18" s="40">
        <v>0</v>
      </c>
      <c r="AM18" s="40">
        <v>0</v>
      </c>
      <c r="AN18" s="43" t="s">
        <v>66</v>
      </c>
      <c r="AO18" s="40">
        <v>0</v>
      </c>
      <c r="AP18" s="40">
        <v>0</v>
      </c>
      <c r="AQ18" s="40">
        <v>16000</v>
      </c>
      <c r="AR18" s="40">
        <v>4000</v>
      </c>
      <c r="AS18" s="43" t="s">
        <v>115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0</v>
      </c>
      <c r="AZ18" s="39">
        <v>30</v>
      </c>
      <c r="BA18" s="39">
        <v>0</v>
      </c>
      <c r="BB18" s="43" t="s">
        <v>66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40">
        <f t="shared" si="1"/>
        <v>21030</v>
      </c>
      <c r="BI18" s="40">
        <f t="shared" si="2"/>
        <v>21890</v>
      </c>
      <c r="BJ18" s="39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37"/>
      <c r="BW18" s="37"/>
    </row>
    <row r="19" spans="1:75" s="38" customFormat="1" ht="19.5" customHeight="1">
      <c r="A19" s="39">
        <v>17</v>
      </c>
      <c r="B19" s="40">
        <v>7541</v>
      </c>
      <c r="C19" s="41" t="s">
        <v>78</v>
      </c>
      <c r="D19" s="42" t="s">
        <v>58</v>
      </c>
      <c r="E19" s="41" t="s">
        <v>59</v>
      </c>
      <c r="F19" s="41"/>
      <c r="G19" s="41"/>
      <c r="H19" s="39">
        <v>30</v>
      </c>
      <c r="I19" s="25">
        <v>12210</v>
      </c>
      <c r="J19" s="40">
        <v>2800</v>
      </c>
      <c r="K19" s="39">
        <f t="shared" si="3"/>
        <v>16961</v>
      </c>
      <c r="L19" s="40">
        <v>1600</v>
      </c>
      <c r="M19" s="39">
        <f t="shared" si="4"/>
        <v>1808</v>
      </c>
      <c r="N19" s="39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f t="shared" si="5"/>
        <v>35379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39">
        <v>5140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15000</v>
      </c>
      <c r="AR19" s="40">
        <v>0</v>
      </c>
      <c r="AS19" s="43" t="s">
        <v>66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39">
        <v>30</v>
      </c>
      <c r="BA19" s="39">
        <v>0</v>
      </c>
      <c r="BB19" s="43" t="s">
        <v>66</v>
      </c>
      <c r="BC19" s="39">
        <v>0</v>
      </c>
      <c r="BD19" s="39">
        <v>0</v>
      </c>
      <c r="BE19" s="39">
        <v>0</v>
      </c>
      <c r="BF19" s="39">
        <v>125</v>
      </c>
      <c r="BG19" s="39">
        <v>0</v>
      </c>
      <c r="BH19" s="40">
        <f t="shared" si="1"/>
        <v>20295</v>
      </c>
      <c r="BI19" s="40">
        <f t="shared" si="2"/>
        <v>15084</v>
      </c>
      <c r="BJ19" s="39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37"/>
      <c r="BW19" s="37"/>
    </row>
    <row r="20" spans="1:75" s="38" customFormat="1" ht="19.5" customHeight="1">
      <c r="A20" s="40">
        <v>18</v>
      </c>
      <c r="B20" s="40">
        <v>24351</v>
      </c>
      <c r="C20" s="41" t="s">
        <v>79</v>
      </c>
      <c r="D20" s="42" t="s">
        <v>58</v>
      </c>
      <c r="E20" s="41" t="s">
        <v>59</v>
      </c>
      <c r="F20" s="41"/>
      <c r="G20" s="41"/>
      <c r="H20" s="39">
        <v>30</v>
      </c>
      <c r="I20" s="25">
        <v>13460</v>
      </c>
      <c r="J20" s="40">
        <v>2800</v>
      </c>
      <c r="K20" s="39">
        <f t="shared" si="3"/>
        <v>18374</v>
      </c>
      <c r="L20" s="40">
        <v>1600</v>
      </c>
      <c r="M20" s="39">
        <f t="shared" si="4"/>
        <v>1808</v>
      </c>
      <c r="N20" s="39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f t="shared" si="5"/>
        <v>38042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39">
        <v>500</v>
      </c>
      <c r="AK20" s="40">
        <v>0</v>
      </c>
      <c r="AL20" s="40">
        <v>0</v>
      </c>
      <c r="AM20" s="40">
        <v>0</v>
      </c>
      <c r="AN20" s="43" t="s">
        <v>66</v>
      </c>
      <c r="AO20" s="40">
        <v>0</v>
      </c>
      <c r="AP20" s="40">
        <v>0</v>
      </c>
      <c r="AQ20" s="40">
        <v>15000</v>
      </c>
      <c r="AR20" s="40">
        <v>0</v>
      </c>
      <c r="AS20" s="43" t="s">
        <v>66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39">
        <v>30</v>
      </c>
      <c r="BA20" s="39">
        <v>0</v>
      </c>
      <c r="BB20" s="43" t="s">
        <v>66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40">
        <f t="shared" si="1"/>
        <v>15530</v>
      </c>
      <c r="BI20" s="40">
        <f t="shared" si="2"/>
        <v>22512</v>
      </c>
      <c r="BJ20" s="39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37"/>
      <c r="BW20" s="37"/>
    </row>
    <row r="21" spans="1:75" s="38" customFormat="1" ht="19.5" customHeight="1">
      <c r="A21" s="39">
        <v>19</v>
      </c>
      <c r="B21" s="40">
        <v>10109</v>
      </c>
      <c r="C21" s="41" t="s">
        <v>86</v>
      </c>
      <c r="D21" s="42" t="s">
        <v>58</v>
      </c>
      <c r="E21" s="41" t="s">
        <v>64</v>
      </c>
      <c r="F21" s="41"/>
      <c r="G21" s="41"/>
      <c r="H21" s="39">
        <v>30</v>
      </c>
      <c r="I21" s="25">
        <v>14240</v>
      </c>
      <c r="J21" s="40">
        <v>4200</v>
      </c>
      <c r="K21" s="39">
        <f t="shared" si="3"/>
        <v>20837</v>
      </c>
      <c r="L21" s="40">
        <v>1600</v>
      </c>
      <c r="M21" s="39">
        <f t="shared" si="4"/>
        <v>1808</v>
      </c>
      <c r="N21" s="39">
        <f>ROUND(0.3*(I21+J21),0)</f>
        <v>5532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f t="shared" si="5"/>
        <v>48217</v>
      </c>
      <c r="AD21" s="40">
        <v>2500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39">
        <v>500</v>
      </c>
      <c r="AK21" s="40">
        <v>0</v>
      </c>
      <c r="AL21" s="40">
        <v>0</v>
      </c>
      <c r="AM21" s="40">
        <v>0</v>
      </c>
      <c r="AN21" s="43" t="s">
        <v>66</v>
      </c>
      <c r="AO21" s="40">
        <v>0</v>
      </c>
      <c r="AP21" s="40">
        <v>0</v>
      </c>
      <c r="AQ21" s="40">
        <v>18000</v>
      </c>
      <c r="AR21" s="40">
        <v>0</v>
      </c>
      <c r="AS21" s="43" t="s">
        <v>66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39">
        <v>30</v>
      </c>
      <c r="BA21" s="39">
        <v>0</v>
      </c>
      <c r="BB21" s="43" t="s">
        <v>66</v>
      </c>
      <c r="BC21" s="39">
        <v>0</v>
      </c>
      <c r="BD21" s="39">
        <v>0</v>
      </c>
      <c r="BE21" s="39">
        <v>0</v>
      </c>
      <c r="BF21" s="39">
        <v>225</v>
      </c>
      <c r="BG21" s="39">
        <v>0</v>
      </c>
      <c r="BH21" s="40">
        <f t="shared" si="1"/>
        <v>21255</v>
      </c>
      <c r="BI21" s="40">
        <f t="shared" si="2"/>
        <v>26962</v>
      </c>
      <c r="BJ21" s="39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37"/>
      <c r="BW21" s="37"/>
    </row>
    <row r="22" spans="1:75" s="38" customFormat="1" ht="19.5" customHeight="1">
      <c r="A22" s="40">
        <v>20</v>
      </c>
      <c r="B22" s="40">
        <v>23740</v>
      </c>
      <c r="C22" s="41" t="s">
        <v>87</v>
      </c>
      <c r="D22" s="42" t="s">
        <v>58</v>
      </c>
      <c r="E22" s="41" t="s">
        <v>59</v>
      </c>
      <c r="F22" s="41"/>
      <c r="G22" s="41"/>
      <c r="H22" s="39">
        <v>30</v>
      </c>
      <c r="I22" s="25">
        <v>10930</v>
      </c>
      <c r="J22" s="25">
        <v>2800</v>
      </c>
      <c r="K22" s="39">
        <f t="shared" si="3"/>
        <v>15515</v>
      </c>
      <c r="L22" s="25">
        <v>1600</v>
      </c>
      <c r="M22" s="39">
        <f t="shared" si="4"/>
        <v>1808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f t="shared" si="5"/>
        <v>32653</v>
      </c>
      <c r="AD22" s="40">
        <v>0</v>
      </c>
      <c r="AE22" s="40">
        <v>0</v>
      </c>
      <c r="AF22" s="40">
        <v>245</v>
      </c>
      <c r="AG22" s="40">
        <v>1316</v>
      </c>
      <c r="AH22" s="40">
        <v>0</v>
      </c>
      <c r="AI22" s="40">
        <v>0</v>
      </c>
      <c r="AJ22" s="39">
        <v>500</v>
      </c>
      <c r="AK22" s="40">
        <v>0</v>
      </c>
      <c r="AL22" s="40">
        <v>0</v>
      </c>
      <c r="AM22" s="40">
        <v>0</v>
      </c>
      <c r="AN22" s="43" t="s">
        <v>66</v>
      </c>
      <c r="AO22" s="40">
        <v>0</v>
      </c>
      <c r="AP22" s="40">
        <v>0</v>
      </c>
      <c r="AQ22" s="40">
        <v>13500</v>
      </c>
      <c r="AR22" s="40">
        <v>0</v>
      </c>
      <c r="AS22" s="43" t="s">
        <v>66</v>
      </c>
      <c r="AT22" s="40">
        <v>0</v>
      </c>
      <c r="AU22" s="40">
        <v>0</v>
      </c>
      <c r="AV22" s="40">
        <v>0</v>
      </c>
      <c r="AW22" s="43" t="s">
        <v>66</v>
      </c>
      <c r="AX22" s="40">
        <v>500</v>
      </c>
      <c r="AY22" s="43" t="s">
        <v>120</v>
      </c>
      <c r="AZ22" s="39">
        <v>30</v>
      </c>
      <c r="BA22" s="39">
        <v>450</v>
      </c>
      <c r="BB22" s="43" t="s">
        <v>122</v>
      </c>
      <c r="BC22" s="39">
        <v>0</v>
      </c>
      <c r="BD22" s="39">
        <v>0</v>
      </c>
      <c r="BE22" s="39">
        <v>0</v>
      </c>
      <c r="BF22" s="39">
        <v>125</v>
      </c>
      <c r="BG22" s="39">
        <v>500</v>
      </c>
      <c r="BH22" s="40">
        <f t="shared" si="1"/>
        <v>17166</v>
      </c>
      <c r="BI22" s="40">
        <f t="shared" si="2"/>
        <v>15487</v>
      </c>
      <c r="BJ22" s="43" t="s">
        <v>126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37"/>
      <c r="BW22" s="37"/>
    </row>
    <row r="23" spans="1:75" s="38" customFormat="1" ht="19.5" customHeight="1">
      <c r="A23" s="39">
        <v>21</v>
      </c>
      <c r="B23" s="39">
        <v>22950</v>
      </c>
      <c r="C23" s="45" t="s">
        <v>88</v>
      </c>
      <c r="D23" s="42" t="s">
        <v>58</v>
      </c>
      <c r="E23" s="41" t="s">
        <v>89</v>
      </c>
      <c r="F23" s="45"/>
      <c r="G23" s="45"/>
      <c r="H23" s="39">
        <v>30</v>
      </c>
      <c r="I23" s="25">
        <v>10440</v>
      </c>
      <c r="J23" s="39">
        <v>2400</v>
      </c>
      <c r="K23" s="39">
        <f t="shared" si="3"/>
        <v>14509</v>
      </c>
      <c r="L23" s="40">
        <v>1600</v>
      </c>
      <c r="M23" s="39">
        <f t="shared" si="4"/>
        <v>1808</v>
      </c>
      <c r="N23" s="39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f t="shared" si="5"/>
        <v>30757</v>
      </c>
      <c r="AD23" s="40">
        <v>0</v>
      </c>
      <c r="AE23" s="39">
        <v>0</v>
      </c>
      <c r="AF23" s="39">
        <v>370</v>
      </c>
      <c r="AG23" s="40">
        <v>1524</v>
      </c>
      <c r="AH23" s="39">
        <v>0</v>
      </c>
      <c r="AI23" s="39">
        <v>0</v>
      </c>
      <c r="AJ23" s="39">
        <v>0</v>
      </c>
      <c r="AK23" s="40">
        <v>0</v>
      </c>
      <c r="AL23" s="40">
        <v>0</v>
      </c>
      <c r="AM23" s="40">
        <v>0</v>
      </c>
      <c r="AN23" s="43" t="s">
        <v>66</v>
      </c>
      <c r="AO23" s="40">
        <v>0</v>
      </c>
      <c r="AP23" s="40">
        <v>0</v>
      </c>
      <c r="AQ23" s="39">
        <v>0</v>
      </c>
      <c r="AR23" s="40">
        <v>0</v>
      </c>
      <c r="AS23" s="43" t="s">
        <v>66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39">
        <v>30</v>
      </c>
      <c r="BA23" s="39">
        <v>0</v>
      </c>
      <c r="BB23" s="43" t="s">
        <v>66</v>
      </c>
      <c r="BC23" s="39">
        <v>0</v>
      </c>
      <c r="BD23" s="39">
        <v>0</v>
      </c>
      <c r="BE23" s="39">
        <v>0</v>
      </c>
      <c r="BF23" s="39">
        <v>125</v>
      </c>
      <c r="BG23" s="39">
        <v>0</v>
      </c>
      <c r="BH23" s="40">
        <f t="shared" si="1"/>
        <v>2049</v>
      </c>
      <c r="BI23" s="40">
        <f t="shared" si="2"/>
        <v>28708</v>
      </c>
      <c r="BJ23" s="39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37"/>
      <c r="BW23" s="37"/>
    </row>
    <row r="24" spans="1:75" s="38" customFormat="1" ht="19.5" customHeight="1">
      <c r="A24" s="40">
        <v>22</v>
      </c>
      <c r="B24" s="39">
        <v>23057</v>
      </c>
      <c r="C24" s="45" t="s">
        <v>90</v>
      </c>
      <c r="D24" s="42" t="s">
        <v>58</v>
      </c>
      <c r="E24" s="41" t="s">
        <v>64</v>
      </c>
      <c r="F24" s="45"/>
      <c r="G24" s="45"/>
      <c r="H24" s="39">
        <v>30</v>
      </c>
      <c r="I24" s="25">
        <v>13950</v>
      </c>
      <c r="J24" s="39">
        <v>4200</v>
      </c>
      <c r="K24" s="39">
        <f t="shared" si="3"/>
        <v>20510</v>
      </c>
      <c r="L24" s="40">
        <v>1600</v>
      </c>
      <c r="M24" s="39">
        <f t="shared" si="4"/>
        <v>1808</v>
      </c>
      <c r="N24" s="39">
        <f aca="true" t="shared" si="6" ref="N24:N30">ROUND(0.3*(I24+J24),0)</f>
        <v>5445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f t="shared" si="5"/>
        <v>47513</v>
      </c>
      <c r="AD24" s="40">
        <v>1000</v>
      </c>
      <c r="AE24" s="39">
        <v>0</v>
      </c>
      <c r="AF24" s="39">
        <v>0</v>
      </c>
      <c r="AG24" s="40">
        <v>0</v>
      </c>
      <c r="AH24" s="39">
        <v>0</v>
      </c>
      <c r="AI24" s="39">
        <v>0</v>
      </c>
      <c r="AJ24" s="39">
        <v>500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39">
        <v>18000</v>
      </c>
      <c r="AR24" s="39">
        <v>0</v>
      </c>
      <c r="AS24" s="43" t="s">
        <v>66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39">
        <v>30</v>
      </c>
      <c r="BA24" s="39">
        <v>450</v>
      </c>
      <c r="BB24" s="43" t="s">
        <v>124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40">
        <f t="shared" si="1"/>
        <v>19980</v>
      </c>
      <c r="BI24" s="40">
        <f t="shared" si="2"/>
        <v>27533</v>
      </c>
      <c r="BJ24" s="39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37"/>
      <c r="BW24" s="37"/>
    </row>
    <row r="25" spans="1:75" s="38" customFormat="1" ht="19.5" customHeight="1">
      <c r="A25" s="39">
        <v>23</v>
      </c>
      <c r="B25" s="39">
        <v>23099</v>
      </c>
      <c r="C25" s="45" t="s">
        <v>91</v>
      </c>
      <c r="D25" s="42" t="s">
        <v>58</v>
      </c>
      <c r="E25" s="41" t="s">
        <v>59</v>
      </c>
      <c r="F25" s="45"/>
      <c r="G25" s="45"/>
      <c r="H25" s="39">
        <v>30</v>
      </c>
      <c r="I25" s="25">
        <v>12190</v>
      </c>
      <c r="J25" s="39">
        <v>2800</v>
      </c>
      <c r="K25" s="39">
        <f t="shared" si="3"/>
        <v>16939</v>
      </c>
      <c r="L25" s="40">
        <v>1600</v>
      </c>
      <c r="M25" s="39">
        <f t="shared" si="4"/>
        <v>1808</v>
      </c>
      <c r="N25" s="39">
        <f t="shared" si="6"/>
        <v>4497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f t="shared" si="5"/>
        <v>39834</v>
      </c>
      <c r="AD25" s="40">
        <v>0</v>
      </c>
      <c r="AE25" s="39">
        <v>0</v>
      </c>
      <c r="AF25" s="39">
        <v>0</v>
      </c>
      <c r="AG25" s="40">
        <v>0</v>
      </c>
      <c r="AH25" s="39">
        <v>0</v>
      </c>
      <c r="AI25" s="39">
        <v>0</v>
      </c>
      <c r="AJ25" s="39">
        <v>8520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39">
        <v>8000</v>
      </c>
      <c r="AR25" s="39">
        <v>3500</v>
      </c>
      <c r="AS25" s="43" t="s">
        <v>116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39">
        <v>30</v>
      </c>
      <c r="BA25" s="39">
        <v>0</v>
      </c>
      <c r="BB25" s="43" t="s">
        <v>66</v>
      </c>
      <c r="BC25" s="39">
        <v>0</v>
      </c>
      <c r="BD25" s="39">
        <v>0</v>
      </c>
      <c r="BE25" s="39">
        <v>0</v>
      </c>
      <c r="BF25" s="39">
        <v>125</v>
      </c>
      <c r="BG25" s="39">
        <v>0</v>
      </c>
      <c r="BH25" s="40">
        <f t="shared" si="1"/>
        <v>20175</v>
      </c>
      <c r="BI25" s="40">
        <f t="shared" si="2"/>
        <v>19659</v>
      </c>
      <c r="BJ25" s="39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37"/>
      <c r="BW25" s="37"/>
    </row>
    <row r="26" spans="1:75" s="38" customFormat="1" ht="19.5" customHeight="1">
      <c r="A26" s="40">
        <v>24</v>
      </c>
      <c r="B26" s="39">
        <v>26391</v>
      </c>
      <c r="C26" s="45" t="s">
        <v>92</v>
      </c>
      <c r="D26" s="42" t="s">
        <v>58</v>
      </c>
      <c r="E26" s="41" t="s">
        <v>59</v>
      </c>
      <c r="F26" s="45"/>
      <c r="G26" s="45"/>
      <c r="H26" s="39">
        <v>30</v>
      </c>
      <c r="I26" s="25">
        <v>10900</v>
      </c>
      <c r="J26" s="39">
        <v>2800</v>
      </c>
      <c r="K26" s="39">
        <f t="shared" si="3"/>
        <v>15481</v>
      </c>
      <c r="L26" s="40">
        <v>1600</v>
      </c>
      <c r="M26" s="39">
        <f t="shared" si="4"/>
        <v>1808</v>
      </c>
      <c r="N26" s="39">
        <f t="shared" si="6"/>
        <v>4110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f t="shared" si="5"/>
        <v>36699</v>
      </c>
      <c r="AD26" s="40">
        <v>0</v>
      </c>
      <c r="AE26" s="39">
        <v>0</v>
      </c>
      <c r="AF26" s="39">
        <v>0</v>
      </c>
      <c r="AG26" s="40">
        <v>0</v>
      </c>
      <c r="AH26" s="39">
        <v>0</v>
      </c>
      <c r="AI26" s="39">
        <v>0</v>
      </c>
      <c r="AJ26" s="39">
        <v>500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39">
        <v>8000</v>
      </c>
      <c r="AR26" s="39">
        <v>0</v>
      </c>
      <c r="AS26" s="43" t="s">
        <v>66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3" t="s">
        <v>66</v>
      </c>
      <c r="AZ26" s="39">
        <v>30</v>
      </c>
      <c r="BA26" s="39">
        <v>0</v>
      </c>
      <c r="BB26" s="43" t="s">
        <v>66</v>
      </c>
      <c r="BC26" s="39">
        <v>0</v>
      </c>
      <c r="BD26" s="39">
        <v>0</v>
      </c>
      <c r="BE26" s="39">
        <v>0</v>
      </c>
      <c r="BF26" s="39">
        <v>0</v>
      </c>
      <c r="BG26" s="39">
        <v>0</v>
      </c>
      <c r="BH26" s="40">
        <f t="shared" si="1"/>
        <v>8530</v>
      </c>
      <c r="BI26" s="40">
        <f t="shared" si="2"/>
        <v>28169</v>
      </c>
      <c r="BJ26" s="39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37"/>
      <c r="BW26" s="37"/>
    </row>
    <row r="27" spans="1:75" s="38" customFormat="1" ht="19.5" customHeight="1">
      <c r="A27" s="39">
        <v>25</v>
      </c>
      <c r="B27" s="39">
        <v>24129</v>
      </c>
      <c r="C27" s="45" t="s">
        <v>93</v>
      </c>
      <c r="D27" s="42" t="s">
        <v>58</v>
      </c>
      <c r="E27" s="41" t="s">
        <v>59</v>
      </c>
      <c r="F27" s="45"/>
      <c r="G27" s="45"/>
      <c r="H27" s="39">
        <v>30</v>
      </c>
      <c r="I27" s="25">
        <v>10090</v>
      </c>
      <c r="J27" s="39">
        <v>2400</v>
      </c>
      <c r="K27" s="39">
        <f t="shared" si="3"/>
        <v>14114</v>
      </c>
      <c r="L27" s="40">
        <v>1600</v>
      </c>
      <c r="M27" s="39">
        <f t="shared" si="4"/>
        <v>1808</v>
      </c>
      <c r="N27" s="39">
        <f t="shared" si="6"/>
        <v>3747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f t="shared" si="5"/>
        <v>33759</v>
      </c>
      <c r="AD27" s="40">
        <v>0</v>
      </c>
      <c r="AE27" s="39">
        <v>0</v>
      </c>
      <c r="AF27" s="39">
        <v>0</v>
      </c>
      <c r="AG27" s="40">
        <v>0</v>
      </c>
      <c r="AH27" s="39">
        <v>0</v>
      </c>
      <c r="AI27" s="39">
        <v>0</v>
      </c>
      <c r="AJ27" s="39">
        <v>500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39">
        <v>8500</v>
      </c>
      <c r="AR27" s="39">
        <v>0</v>
      </c>
      <c r="AS27" s="43" t="s">
        <v>66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3" t="s">
        <v>66</v>
      </c>
      <c r="AZ27" s="39">
        <v>30</v>
      </c>
      <c r="BA27" s="39">
        <v>0</v>
      </c>
      <c r="BB27" s="43" t="s">
        <v>66</v>
      </c>
      <c r="BC27" s="39">
        <v>0</v>
      </c>
      <c r="BD27" s="39">
        <v>0</v>
      </c>
      <c r="BE27" s="39">
        <v>0</v>
      </c>
      <c r="BF27" s="39">
        <v>0</v>
      </c>
      <c r="BG27" s="39">
        <v>0</v>
      </c>
      <c r="BH27" s="40">
        <f t="shared" si="1"/>
        <v>9030</v>
      </c>
      <c r="BI27" s="40">
        <f t="shared" si="2"/>
        <v>24729</v>
      </c>
      <c r="BJ27" s="39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37"/>
      <c r="BW27" s="37"/>
    </row>
    <row r="28" spans="1:75" s="38" customFormat="1" ht="19.5" customHeight="1">
      <c r="A28" s="40">
        <v>26</v>
      </c>
      <c r="B28" s="39">
        <v>25244</v>
      </c>
      <c r="C28" s="45" t="s">
        <v>94</v>
      </c>
      <c r="D28" s="42" t="s">
        <v>58</v>
      </c>
      <c r="E28" s="41" t="s">
        <v>59</v>
      </c>
      <c r="F28" s="45"/>
      <c r="G28" s="45"/>
      <c r="H28" s="39">
        <v>30</v>
      </c>
      <c r="I28" s="25">
        <v>12140</v>
      </c>
      <c r="J28" s="39">
        <v>2800</v>
      </c>
      <c r="K28" s="39">
        <f t="shared" si="3"/>
        <v>16882</v>
      </c>
      <c r="L28" s="40">
        <v>1600</v>
      </c>
      <c r="M28" s="39">
        <f t="shared" si="4"/>
        <v>1808</v>
      </c>
      <c r="N28" s="39">
        <f t="shared" si="6"/>
        <v>4482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f t="shared" si="5"/>
        <v>39712</v>
      </c>
      <c r="AD28" s="40">
        <v>0</v>
      </c>
      <c r="AE28" s="39">
        <v>0</v>
      </c>
      <c r="AF28" s="39">
        <v>0</v>
      </c>
      <c r="AG28" s="40">
        <v>0</v>
      </c>
      <c r="AH28" s="39">
        <v>0</v>
      </c>
      <c r="AI28" s="39">
        <v>0</v>
      </c>
      <c r="AJ28" s="39">
        <v>500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39">
        <v>12500</v>
      </c>
      <c r="AR28" s="39">
        <v>0</v>
      </c>
      <c r="AS28" s="43" t="s">
        <v>66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3" t="s">
        <v>66</v>
      </c>
      <c r="AZ28" s="39">
        <v>30</v>
      </c>
      <c r="BA28" s="39">
        <v>0</v>
      </c>
      <c r="BB28" s="43" t="s">
        <v>66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40">
        <f t="shared" si="1"/>
        <v>13030</v>
      </c>
      <c r="BI28" s="40">
        <f t="shared" si="2"/>
        <v>26682</v>
      </c>
      <c r="BJ28" s="39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37"/>
      <c r="BW28" s="37"/>
    </row>
    <row r="29" spans="1:75" s="38" customFormat="1" ht="19.5" customHeight="1">
      <c r="A29" s="39">
        <v>27</v>
      </c>
      <c r="B29" s="39">
        <v>42758</v>
      </c>
      <c r="C29" s="45" t="s">
        <v>95</v>
      </c>
      <c r="D29" s="42" t="s">
        <v>58</v>
      </c>
      <c r="E29" s="41" t="s">
        <v>59</v>
      </c>
      <c r="F29" s="45"/>
      <c r="G29" s="45"/>
      <c r="H29" s="39">
        <v>30</v>
      </c>
      <c r="I29" s="25">
        <v>10250</v>
      </c>
      <c r="J29" s="39">
        <v>2400</v>
      </c>
      <c r="K29" s="39">
        <f t="shared" si="3"/>
        <v>14295</v>
      </c>
      <c r="L29" s="40">
        <v>1600</v>
      </c>
      <c r="M29" s="39">
        <f t="shared" si="4"/>
        <v>1808</v>
      </c>
      <c r="N29" s="39">
        <f t="shared" si="6"/>
        <v>3795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f t="shared" si="5"/>
        <v>34148</v>
      </c>
      <c r="AD29" s="40">
        <v>0</v>
      </c>
      <c r="AE29" s="39">
        <v>0</v>
      </c>
      <c r="AF29" s="39">
        <v>0</v>
      </c>
      <c r="AG29" s="40">
        <v>0</v>
      </c>
      <c r="AH29" s="39">
        <v>0</v>
      </c>
      <c r="AI29" s="39">
        <v>0</v>
      </c>
      <c r="AJ29" s="39">
        <v>2540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39">
        <v>12000</v>
      </c>
      <c r="AR29" s="39">
        <v>0</v>
      </c>
      <c r="AS29" s="43" t="s">
        <v>66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3" t="s">
        <v>66</v>
      </c>
      <c r="AZ29" s="39">
        <v>30</v>
      </c>
      <c r="BA29" s="39">
        <v>0</v>
      </c>
      <c r="BB29" s="43" t="s">
        <v>66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40">
        <f t="shared" si="1"/>
        <v>14570</v>
      </c>
      <c r="BI29" s="40">
        <f t="shared" si="2"/>
        <v>19578</v>
      </c>
      <c r="BJ29" s="39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37"/>
      <c r="BW29" s="37"/>
    </row>
    <row r="30" spans="1:75" s="38" customFormat="1" ht="19.5" customHeight="1">
      <c r="A30" s="40">
        <v>28</v>
      </c>
      <c r="B30" s="39">
        <v>42770</v>
      </c>
      <c r="C30" s="45" t="s">
        <v>96</v>
      </c>
      <c r="D30" s="42" t="s">
        <v>58</v>
      </c>
      <c r="E30" s="41" t="s">
        <v>59</v>
      </c>
      <c r="F30" s="45"/>
      <c r="G30" s="45"/>
      <c r="H30" s="39">
        <v>30</v>
      </c>
      <c r="I30" s="25">
        <v>12140</v>
      </c>
      <c r="J30" s="39">
        <v>2800</v>
      </c>
      <c r="K30" s="39">
        <f t="shared" si="3"/>
        <v>16882</v>
      </c>
      <c r="L30" s="40">
        <v>1600</v>
      </c>
      <c r="M30" s="39">
        <f t="shared" si="4"/>
        <v>1808</v>
      </c>
      <c r="N30" s="39">
        <f t="shared" si="6"/>
        <v>4482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f t="shared" si="5"/>
        <v>39712</v>
      </c>
      <c r="AD30" s="40">
        <v>0</v>
      </c>
      <c r="AE30" s="39">
        <v>0</v>
      </c>
      <c r="AF30" s="39">
        <v>0</v>
      </c>
      <c r="AG30" s="40">
        <v>0</v>
      </c>
      <c r="AH30" s="39">
        <v>0</v>
      </c>
      <c r="AI30" s="39">
        <v>0</v>
      </c>
      <c r="AJ30" s="39">
        <v>500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39">
        <v>14500</v>
      </c>
      <c r="AR30" s="39">
        <v>0</v>
      </c>
      <c r="AS30" s="43" t="s">
        <v>66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3" t="s">
        <v>66</v>
      </c>
      <c r="AZ30" s="39">
        <v>30</v>
      </c>
      <c r="BA30" s="39">
        <v>450</v>
      </c>
      <c r="BB30" s="43" t="s">
        <v>111</v>
      </c>
      <c r="BC30" s="39">
        <v>0</v>
      </c>
      <c r="BD30" s="39">
        <v>0</v>
      </c>
      <c r="BE30" s="39">
        <v>0</v>
      </c>
      <c r="BF30" s="39">
        <v>125</v>
      </c>
      <c r="BG30" s="39">
        <v>0</v>
      </c>
      <c r="BH30" s="40">
        <f t="shared" si="1"/>
        <v>15605</v>
      </c>
      <c r="BI30" s="40">
        <f t="shared" si="2"/>
        <v>24107</v>
      </c>
      <c r="BJ30" s="39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37"/>
      <c r="BW30" s="37"/>
    </row>
    <row r="31" spans="1:75" s="38" customFormat="1" ht="19.5" customHeight="1">
      <c r="A31" s="39">
        <v>29</v>
      </c>
      <c r="B31" s="39">
        <v>42776</v>
      </c>
      <c r="C31" s="45" t="s">
        <v>97</v>
      </c>
      <c r="D31" s="42" t="s">
        <v>58</v>
      </c>
      <c r="E31" s="41" t="s">
        <v>59</v>
      </c>
      <c r="F31" s="45"/>
      <c r="G31" s="45"/>
      <c r="H31" s="39">
        <v>30</v>
      </c>
      <c r="I31" s="50">
        <v>11410</v>
      </c>
      <c r="J31" s="39">
        <v>2800</v>
      </c>
      <c r="K31" s="39">
        <f t="shared" si="3"/>
        <v>16057</v>
      </c>
      <c r="L31" s="40">
        <v>1600</v>
      </c>
      <c r="M31" s="39">
        <f t="shared" si="4"/>
        <v>1808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40">
        <v>0</v>
      </c>
      <c r="AC31" s="40">
        <f t="shared" si="5"/>
        <v>33675</v>
      </c>
      <c r="AD31" s="40">
        <v>0</v>
      </c>
      <c r="AE31" s="39">
        <v>0</v>
      </c>
      <c r="AF31" s="39">
        <v>450</v>
      </c>
      <c r="AG31" s="40">
        <v>986</v>
      </c>
      <c r="AH31" s="39">
        <v>0</v>
      </c>
      <c r="AI31" s="39">
        <v>0</v>
      </c>
      <c r="AJ31" s="39">
        <v>3200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1000</v>
      </c>
      <c r="AR31" s="39">
        <v>0</v>
      </c>
      <c r="AS31" s="49" t="s">
        <v>66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30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40">
        <f t="shared" si="1"/>
        <v>5666</v>
      </c>
      <c r="BI31" s="40">
        <f t="shared" si="2"/>
        <v>28009</v>
      </c>
      <c r="BJ31" s="39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37"/>
      <c r="BW31" s="37"/>
    </row>
    <row r="32" spans="1:75" s="38" customFormat="1" ht="19.5" customHeight="1">
      <c r="A32" s="40">
        <v>30</v>
      </c>
      <c r="B32" s="39">
        <v>42805</v>
      </c>
      <c r="C32" s="45" t="s">
        <v>98</v>
      </c>
      <c r="D32" s="42" t="s">
        <v>58</v>
      </c>
      <c r="E32" s="41" t="s">
        <v>59</v>
      </c>
      <c r="F32" s="45"/>
      <c r="G32" s="45"/>
      <c r="H32" s="39">
        <v>30</v>
      </c>
      <c r="I32" s="50">
        <v>11410</v>
      </c>
      <c r="J32" s="50">
        <v>2800</v>
      </c>
      <c r="K32" s="39">
        <f t="shared" si="3"/>
        <v>16057</v>
      </c>
      <c r="L32" s="50">
        <v>1600</v>
      </c>
      <c r="M32" s="39">
        <f t="shared" si="4"/>
        <v>1808</v>
      </c>
      <c r="N32" s="39">
        <f>ROUND(0.3*(I32+J32),0)</f>
        <v>4263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40">
        <v>0</v>
      </c>
      <c r="AC32" s="40">
        <f t="shared" si="5"/>
        <v>37938</v>
      </c>
      <c r="AD32" s="40">
        <v>1000</v>
      </c>
      <c r="AE32" s="39">
        <v>0</v>
      </c>
      <c r="AF32" s="39">
        <v>0</v>
      </c>
      <c r="AG32" s="40">
        <v>0</v>
      </c>
      <c r="AH32" s="39">
        <v>0</v>
      </c>
      <c r="AI32" s="39">
        <v>0</v>
      </c>
      <c r="AJ32" s="39">
        <v>4840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10000</v>
      </c>
      <c r="AR32" s="39">
        <v>5000</v>
      </c>
      <c r="AS32" s="43" t="s">
        <v>110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30</v>
      </c>
      <c r="BA32" s="39">
        <v>0</v>
      </c>
      <c r="BB32" s="43" t="s">
        <v>66</v>
      </c>
      <c r="BC32" s="39">
        <v>0</v>
      </c>
      <c r="BD32" s="39">
        <v>0</v>
      </c>
      <c r="BE32" s="39">
        <v>0</v>
      </c>
      <c r="BF32" s="39">
        <v>125</v>
      </c>
      <c r="BG32" s="39">
        <v>600</v>
      </c>
      <c r="BH32" s="40">
        <f t="shared" si="1"/>
        <v>21595</v>
      </c>
      <c r="BI32" s="40">
        <f t="shared" si="2"/>
        <v>16343</v>
      </c>
      <c r="BJ32" s="39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37"/>
      <c r="BW32" s="37"/>
    </row>
    <row r="33" spans="1:75" s="38" customFormat="1" ht="19.5" customHeight="1">
      <c r="A33" s="39">
        <v>31</v>
      </c>
      <c r="B33" s="39">
        <v>26033</v>
      </c>
      <c r="C33" s="45" t="s">
        <v>99</v>
      </c>
      <c r="D33" s="42" t="s">
        <v>58</v>
      </c>
      <c r="E33" s="41" t="s">
        <v>59</v>
      </c>
      <c r="F33" s="45"/>
      <c r="G33" s="45"/>
      <c r="H33" s="39">
        <v>30</v>
      </c>
      <c r="I33" s="50">
        <v>11410</v>
      </c>
      <c r="J33" s="39">
        <v>2800</v>
      </c>
      <c r="K33" s="39">
        <f t="shared" si="3"/>
        <v>16057</v>
      </c>
      <c r="L33" s="40">
        <v>1600</v>
      </c>
      <c r="M33" s="39">
        <f t="shared" si="4"/>
        <v>1808</v>
      </c>
      <c r="N33" s="39">
        <f>ROUND(0.3*(I33+J33),0)</f>
        <v>4263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40">
        <v>0</v>
      </c>
      <c r="AC33" s="40">
        <f t="shared" si="5"/>
        <v>37938</v>
      </c>
      <c r="AD33" s="40">
        <v>400</v>
      </c>
      <c r="AE33" s="39">
        <v>0</v>
      </c>
      <c r="AF33" s="39">
        <v>0</v>
      </c>
      <c r="AG33" s="40">
        <v>0</v>
      </c>
      <c r="AH33" s="39">
        <v>0</v>
      </c>
      <c r="AI33" s="39">
        <v>0</v>
      </c>
      <c r="AJ33" s="39">
        <v>500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10000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30</v>
      </c>
      <c r="BA33" s="39">
        <v>0</v>
      </c>
      <c r="BB33" s="43" t="s">
        <v>66</v>
      </c>
      <c r="BC33" s="39">
        <v>0</v>
      </c>
      <c r="BD33" s="39">
        <v>0</v>
      </c>
      <c r="BE33" s="39">
        <v>0</v>
      </c>
      <c r="BF33" s="39">
        <v>125</v>
      </c>
      <c r="BG33" s="39">
        <v>0</v>
      </c>
      <c r="BH33" s="40">
        <f t="shared" si="1"/>
        <v>11055</v>
      </c>
      <c r="BI33" s="40">
        <f t="shared" si="2"/>
        <v>26883</v>
      </c>
      <c r="BJ33" s="51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37"/>
      <c r="BW33" s="37"/>
    </row>
    <row r="34" spans="1:75" s="38" customFormat="1" ht="19.5" customHeight="1">
      <c r="A34" s="40">
        <v>32</v>
      </c>
      <c r="B34" s="39">
        <v>15481</v>
      </c>
      <c r="C34" s="45" t="s">
        <v>101</v>
      </c>
      <c r="D34" s="42" t="s">
        <v>58</v>
      </c>
      <c r="E34" s="41" t="s">
        <v>59</v>
      </c>
      <c r="F34" s="45"/>
      <c r="G34" s="45"/>
      <c r="H34" s="39">
        <v>30</v>
      </c>
      <c r="I34" s="55">
        <v>12940</v>
      </c>
      <c r="J34" s="39">
        <v>2800</v>
      </c>
      <c r="K34" s="39">
        <f t="shared" si="3"/>
        <v>17786</v>
      </c>
      <c r="L34" s="40">
        <v>1600</v>
      </c>
      <c r="M34" s="39">
        <f t="shared" si="4"/>
        <v>1808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40">
        <v>0</v>
      </c>
      <c r="AC34" s="40">
        <f t="shared" si="5"/>
        <v>36934</v>
      </c>
      <c r="AD34" s="40">
        <v>1000</v>
      </c>
      <c r="AE34" s="39">
        <v>0</v>
      </c>
      <c r="AF34" s="39">
        <v>370</v>
      </c>
      <c r="AG34" s="40">
        <v>1369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3000</v>
      </c>
      <c r="AR34" s="39">
        <v>0</v>
      </c>
      <c r="AS34" s="43" t="s">
        <v>66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30</v>
      </c>
      <c r="BA34" s="39">
        <v>0</v>
      </c>
      <c r="BB34" s="43" t="s">
        <v>66</v>
      </c>
      <c r="BC34" s="39">
        <v>0</v>
      </c>
      <c r="BD34" s="39">
        <v>0</v>
      </c>
      <c r="BE34" s="39">
        <v>0</v>
      </c>
      <c r="BF34" s="39">
        <v>0</v>
      </c>
      <c r="BG34" s="39">
        <v>0</v>
      </c>
      <c r="BH34" s="40">
        <f t="shared" si="1"/>
        <v>5769</v>
      </c>
      <c r="BI34" s="40">
        <f t="shared" si="2"/>
        <v>31165</v>
      </c>
      <c r="BJ34" s="51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37"/>
      <c r="BW34" s="37"/>
    </row>
    <row r="35" spans="1:75" s="38" customFormat="1" ht="19.5" customHeight="1">
      <c r="A35" s="39">
        <v>33</v>
      </c>
      <c r="B35" s="40">
        <v>23305</v>
      </c>
      <c r="C35" s="41" t="s">
        <v>100</v>
      </c>
      <c r="D35" s="42" t="s">
        <v>58</v>
      </c>
      <c r="E35" s="41" t="s">
        <v>64</v>
      </c>
      <c r="F35" s="41"/>
      <c r="G35" s="41"/>
      <c r="H35" s="39">
        <v>30</v>
      </c>
      <c r="I35" s="25">
        <v>10930</v>
      </c>
      <c r="J35" s="40">
        <v>2800</v>
      </c>
      <c r="K35" s="39">
        <f t="shared" si="3"/>
        <v>15515</v>
      </c>
      <c r="L35" s="40">
        <v>1600</v>
      </c>
      <c r="M35" s="39">
        <f t="shared" si="4"/>
        <v>1808</v>
      </c>
      <c r="N35" s="39">
        <f>ROUND(0.3*(I35+J35),0)</f>
        <v>4119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f t="shared" si="5"/>
        <v>36772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39">
        <v>5090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5000</v>
      </c>
      <c r="AR35" s="40">
        <v>0</v>
      </c>
      <c r="AS35" s="43" t="s">
        <v>66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39">
        <v>30</v>
      </c>
      <c r="BA35" s="39">
        <v>0</v>
      </c>
      <c r="BB35" s="43" t="s">
        <v>66</v>
      </c>
      <c r="BC35" s="39">
        <v>0</v>
      </c>
      <c r="BD35" s="39">
        <v>0</v>
      </c>
      <c r="BE35" s="39">
        <v>0</v>
      </c>
      <c r="BF35" s="39">
        <v>0</v>
      </c>
      <c r="BG35" s="40">
        <v>0</v>
      </c>
      <c r="BH35" s="40">
        <f t="shared" si="1"/>
        <v>10120</v>
      </c>
      <c r="BI35" s="40">
        <f t="shared" si="2"/>
        <v>26652</v>
      </c>
      <c r="BJ35" s="39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37"/>
      <c r="BW35" s="37"/>
    </row>
    <row r="36" spans="1:75" s="38" customFormat="1" ht="24.75" customHeight="1">
      <c r="A36" s="40">
        <v>34</v>
      </c>
      <c r="B36" s="39">
        <v>9742</v>
      </c>
      <c r="C36" s="45" t="s">
        <v>102</v>
      </c>
      <c r="D36" s="42" t="s">
        <v>58</v>
      </c>
      <c r="E36" s="41" t="s">
        <v>59</v>
      </c>
      <c r="F36" s="45"/>
      <c r="G36" s="45"/>
      <c r="H36" s="39">
        <v>30</v>
      </c>
      <c r="I36" s="50">
        <v>10520</v>
      </c>
      <c r="J36" s="39">
        <v>2800</v>
      </c>
      <c r="K36" s="39">
        <f t="shared" si="3"/>
        <v>15052</v>
      </c>
      <c r="L36" s="40">
        <v>1600</v>
      </c>
      <c r="M36" s="39">
        <f t="shared" si="4"/>
        <v>1808</v>
      </c>
      <c r="N36" s="39">
        <f>ROUND(0.3*(I36+J36),0)</f>
        <v>3996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40">
        <f t="shared" si="5"/>
        <v>35776</v>
      </c>
      <c r="AD36" s="39">
        <v>0</v>
      </c>
      <c r="AE36" s="39">
        <v>0</v>
      </c>
      <c r="AF36" s="39">
        <v>0</v>
      </c>
      <c r="AG36" s="40">
        <v>0</v>
      </c>
      <c r="AH36" s="39">
        <v>0</v>
      </c>
      <c r="AI36" s="39">
        <v>0</v>
      </c>
      <c r="AJ36" s="39">
        <v>500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7000</v>
      </c>
      <c r="AR36" s="39">
        <v>0</v>
      </c>
      <c r="AS36" s="43" t="s">
        <v>66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30</v>
      </c>
      <c r="BA36" s="39">
        <v>450</v>
      </c>
      <c r="BB36" s="43" t="s">
        <v>124</v>
      </c>
      <c r="BC36" s="39">
        <v>0</v>
      </c>
      <c r="BD36" s="39">
        <v>0</v>
      </c>
      <c r="BE36" s="39">
        <v>0</v>
      </c>
      <c r="BF36" s="39">
        <v>125</v>
      </c>
      <c r="BG36" s="39">
        <v>0</v>
      </c>
      <c r="BH36" s="39">
        <f t="shared" si="1"/>
        <v>8105</v>
      </c>
      <c r="BI36" s="40">
        <f t="shared" si="2"/>
        <v>27671</v>
      </c>
      <c r="BJ36" s="51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37"/>
      <c r="BW36" s="37"/>
    </row>
    <row r="37" spans="1:75" s="38" customFormat="1" ht="24.75" customHeight="1">
      <c r="A37" s="39">
        <v>35</v>
      </c>
      <c r="B37" s="39">
        <v>2437</v>
      </c>
      <c r="C37" s="45" t="s">
        <v>103</v>
      </c>
      <c r="D37" s="42" t="s">
        <v>58</v>
      </c>
      <c r="E37" s="41" t="s">
        <v>59</v>
      </c>
      <c r="F37" s="45"/>
      <c r="G37" s="45"/>
      <c r="H37" s="39">
        <v>30</v>
      </c>
      <c r="I37" s="50">
        <v>10520</v>
      </c>
      <c r="J37" s="39">
        <v>2800</v>
      </c>
      <c r="K37" s="39">
        <f t="shared" si="3"/>
        <v>15052</v>
      </c>
      <c r="L37" s="40">
        <v>1600</v>
      </c>
      <c r="M37" s="39">
        <f t="shared" si="4"/>
        <v>1808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40">
        <f t="shared" si="5"/>
        <v>31780</v>
      </c>
      <c r="AD37" s="39">
        <v>0</v>
      </c>
      <c r="AE37" s="39">
        <v>0</v>
      </c>
      <c r="AF37" s="39">
        <v>450</v>
      </c>
      <c r="AG37" s="40">
        <v>936</v>
      </c>
      <c r="AH37" s="39">
        <v>0</v>
      </c>
      <c r="AI37" s="39">
        <v>0</v>
      </c>
      <c r="AJ37" s="39">
        <v>7200</v>
      </c>
      <c r="AK37" s="39">
        <v>0</v>
      </c>
      <c r="AL37" s="49" t="s">
        <v>66</v>
      </c>
      <c r="AM37" s="39">
        <v>0</v>
      </c>
      <c r="AN37" s="39">
        <v>0</v>
      </c>
      <c r="AO37" s="39">
        <v>0</v>
      </c>
      <c r="AP37" s="39">
        <v>0</v>
      </c>
      <c r="AQ37" s="39">
        <v>7000</v>
      </c>
      <c r="AR37" s="39">
        <v>0</v>
      </c>
      <c r="AS37" s="43" t="s">
        <v>66</v>
      </c>
      <c r="AT37" s="39">
        <v>0</v>
      </c>
      <c r="AU37" s="39">
        <v>0</v>
      </c>
      <c r="AV37" s="39">
        <v>0</v>
      </c>
      <c r="AW37" s="39">
        <v>0</v>
      </c>
      <c r="AX37" s="39">
        <v>500</v>
      </c>
      <c r="AY37" s="43" t="s">
        <v>121</v>
      </c>
      <c r="AZ37" s="39">
        <v>30</v>
      </c>
      <c r="BA37" s="39">
        <v>0</v>
      </c>
      <c r="BB37" s="43" t="s">
        <v>66</v>
      </c>
      <c r="BC37" s="39">
        <v>0</v>
      </c>
      <c r="BD37" s="39">
        <v>0</v>
      </c>
      <c r="BE37" s="39">
        <v>0</v>
      </c>
      <c r="BF37" s="39">
        <v>125</v>
      </c>
      <c r="BG37" s="39">
        <v>500</v>
      </c>
      <c r="BH37" s="39">
        <f>SUM(AD37:BG37)</f>
        <v>16741</v>
      </c>
      <c r="BI37" s="40">
        <f>AC37-BH37</f>
        <v>15039</v>
      </c>
      <c r="BJ37" s="51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37"/>
      <c r="BW37" s="37"/>
    </row>
    <row r="38" spans="1:75" s="38" customFormat="1" ht="24.75" customHeight="1">
      <c r="A38" s="40">
        <v>36</v>
      </c>
      <c r="B38" s="39">
        <v>42778</v>
      </c>
      <c r="C38" s="45" t="s">
        <v>104</v>
      </c>
      <c r="D38" s="42" t="s">
        <v>58</v>
      </c>
      <c r="E38" s="41" t="s">
        <v>105</v>
      </c>
      <c r="F38" s="45"/>
      <c r="G38" s="45"/>
      <c r="H38" s="39">
        <v>30</v>
      </c>
      <c r="I38" s="50">
        <v>15110</v>
      </c>
      <c r="J38" s="39">
        <v>4200</v>
      </c>
      <c r="K38" s="39">
        <f t="shared" si="3"/>
        <v>21820</v>
      </c>
      <c r="L38" s="40">
        <v>1600</v>
      </c>
      <c r="M38" s="39">
        <f t="shared" si="4"/>
        <v>1808</v>
      </c>
      <c r="N38" s="39">
        <f>ROUND(0.3*(I38+J38),0)</f>
        <v>5793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40">
        <f t="shared" si="5"/>
        <v>50331</v>
      </c>
      <c r="AD38" s="39">
        <v>1000</v>
      </c>
      <c r="AE38" s="39">
        <v>0</v>
      </c>
      <c r="AF38" s="39">
        <v>0</v>
      </c>
      <c r="AG38" s="40">
        <v>0</v>
      </c>
      <c r="AH38" s="39">
        <v>0</v>
      </c>
      <c r="AI38" s="39">
        <v>0</v>
      </c>
      <c r="AJ38" s="39">
        <v>2780</v>
      </c>
      <c r="AK38" s="39">
        <v>0</v>
      </c>
      <c r="AL38" s="49" t="s">
        <v>66</v>
      </c>
      <c r="AM38" s="39">
        <v>0</v>
      </c>
      <c r="AN38" s="39">
        <v>0</v>
      </c>
      <c r="AO38" s="39">
        <v>0</v>
      </c>
      <c r="AP38" s="39">
        <v>0</v>
      </c>
      <c r="AQ38" s="39">
        <v>16000</v>
      </c>
      <c r="AR38" s="39">
        <v>0</v>
      </c>
      <c r="AS38" s="43" t="s">
        <v>66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9">
        <v>0</v>
      </c>
      <c r="BF38" s="39">
        <v>225</v>
      </c>
      <c r="BG38" s="39">
        <v>0</v>
      </c>
      <c r="BH38" s="39">
        <f>SUM(AD38:BG38)</f>
        <v>20005</v>
      </c>
      <c r="BI38" s="40">
        <f>AC38-BH38</f>
        <v>30326</v>
      </c>
      <c r="BJ38" s="51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37"/>
      <c r="BW38" s="37"/>
    </row>
    <row r="39" spans="1:75" s="38" customFormat="1" ht="24.75" customHeight="1">
      <c r="A39" s="39">
        <v>37</v>
      </c>
      <c r="B39" s="39">
        <v>5390</v>
      </c>
      <c r="C39" s="45" t="s">
        <v>107</v>
      </c>
      <c r="D39" s="42" t="s">
        <v>58</v>
      </c>
      <c r="E39" s="41" t="s">
        <v>106</v>
      </c>
      <c r="F39" s="45"/>
      <c r="G39" s="45"/>
      <c r="H39" s="39">
        <v>30</v>
      </c>
      <c r="I39" s="50">
        <v>15330</v>
      </c>
      <c r="J39" s="39">
        <v>4200</v>
      </c>
      <c r="K39" s="39">
        <f t="shared" si="3"/>
        <v>22069</v>
      </c>
      <c r="L39" s="40">
        <v>1600</v>
      </c>
      <c r="M39" s="39">
        <f t="shared" si="4"/>
        <v>1808</v>
      </c>
      <c r="N39" s="39">
        <f>ROUND(0.3*(I39+J39),0)</f>
        <v>5859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40">
        <f t="shared" si="5"/>
        <v>50866</v>
      </c>
      <c r="AD39" s="39">
        <v>1700</v>
      </c>
      <c r="AE39" s="39">
        <v>0</v>
      </c>
      <c r="AF39" s="39">
        <v>0</v>
      </c>
      <c r="AG39" s="40">
        <v>0</v>
      </c>
      <c r="AH39" s="39">
        <v>0</v>
      </c>
      <c r="AI39" s="39">
        <v>0</v>
      </c>
      <c r="AJ39" s="39">
        <v>10900</v>
      </c>
      <c r="AK39" s="39">
        <v>0</v>
      </c>
      <c r="AL39" s="49" t="s">
        <v>66</v>
      </c>
      <c r="AM39" s="39">
        <v>0</v>
      </c>
      <c r="AN39" s="39">
        <v>0</v>
      </c>
      <c r="AO39" s="39">
        <v>0</v>
      </c>
      <c r="AP39" s="39">
        <v>0</v>
      </c>
      <c r="AQ39" s="39">
        <v>10000</v>
      </c>
      <c r="AR39" s="39">
        <v>0</v>
      </c>
      <c r="AS39" s="43" t="s">
        <v>66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43" t="s">
        <v>66</v>
      </c>
      <c r="AZ39" s="39">
        <v>0</v>
      </c>
      <c r="BA39" s="39">
        <v>0</v>
      </c>
      <c r="BB39" s="43" t="s">
        <v>66</v>
      </c>
      <c r="BC39" s="39">
        <v>0</v>
      </c>
      <c r="BD39" s="39">
        <v>0</v>
      </c>
      <c r="BE39" s="39">
        <v>0</v>
      </c>
      <c r="BF39" s="39">
        <v>0</v>
      </c>
      <c r="BG39" s="39">
        <v>0</v>
      </c>
      <c r="BH39" s="39">
        <f>SUM(AD39:BG39)</f>
        <v>22600</v>
      </c>
      <c r="BI39" s="40">
        <f>AC39-BH39</f>
        <v>28266</v>
      </c>
      <c r="BJ39" s="51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37"/>
      <c r="BW39" s="37"/>
    </row>
    <row r="40" spans="1:75" s="38" customFormat="1" ht="24.75" customHeight="1">
      <c r="A40" s="40">
        <v>38</v>
      </c>
      <c r="B40" s="39">
        <v>7600</v>
      </c>
      <c r="C40" s="45" t="s">
        <v>108</v>
      </c>
      <c r="D40" s="42" t="s">
        <v>58</v>
      </c>
      <c r="E40" s="41" t="s">
        <v>109</v>
      </c>
      <c r="F40" s="45"/>
      <c r="G40" s="45"/>
      <c r="H40" s="39">
        <v>30</v>
      </c>
      <c r="I40" s="50">
        <v>10930</v>
      </c>
      <c r="J40" s="39">
        <v>2800</v>
      </c>
      <c r="K40" s="39">
        <f t="shared" si="3"/>
        <v>15515</v>
      </c>
      <c r="L40" s="40">
        <v>1600</v>
      </c>
      <c r="M40" s="39">
        <f t="shared" si="4"/>
        <v>1808</v>
      </c>
      <c r="N40" s="39">
        <f>ROUND(0.3*(I40+J40),0)</f>
        <v>4119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40">
        <f t="shared" si="5"/>
        <v>36772</v>
      </c>
      <c r="AD40" s="39">
        <v>0</v>
      </c>
      <c r="AE40" s="39">
        <v>0</v>
      </c>
      <c r="AF40" s="39">
        <v>0</v>
      </c>
      <c r="AG40" s="40">
        <v>0</v>
      </c>
      <c r="AH40" s="39">
        <v>0</v>
      </c>
      <c r="AI40" s="39">
        <v>0</v>
      </c>
      <c r="AJ40" s="39">
        <v>500</v>
      </c>
      <c r="AK40" s="39">
        <v>0</v>
      </c>
      <c r="AL40" s="49" t="s">
        <v>66</v>
      </c>
      <c r="AM40" s="39">
        <v>0</v>
      </c>
      <c r="AN40" s="39">
        <v>0</v>
      </c>
      <c r="AO40" s="39">
        <v>0</v>
      </c>
      <c r="AP40" s="39">
        <v>0</v>
      </c>
      <c r="AQ40" s="39">
        <v>10000</v>
      </c>
      <c r="AR40" s="39">
        <v>0</v>
      </c>
      <c r="AS40" s="43" t="s">
        <v>66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43" t="s">
        <v>66</v>
      </c>
      <c r="AZ40" s="39">
        <v>30</v>
      </c>
      <c r="BA40" s="39">
        <v>0</v>
      </c>
      <c r="BB40" s="43" t="s">
        <v>66</v>
      </c>
      <c r="BC40" s="39">
        <v>0</v>
      </c>
      <c r="BD40" s="39">
        <v>0</v>
      </c>
      <c r="BE40" s="39">
        <v>0</v>
      </c>
      <c r="BF40" s="39">
        <v>0</v>
      </c>
      <c r="BG40" s="39">
        <v>0</v>
      </c>
      <c r="BH40" s="39">
        <f>SUM(AD40:BG40)</f>
        <v>10530</v>
      </c>
      <c r="BI40" s="40">
        <f>AC40-BH40</f>
        <v>26242</v>
      </c>
      <c r="BJ40" s="51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37"/>
      <c r="BW40" s="37"/>
    </row>
    <row r="41" spans="1:75" s="38" customFormat="1" ht="24.75" customHeight="1">
      <c r="A41" s="39">
        <v>39</v>
      </c>
      <c r="B41" s="40">
        <v>46297</v>
      </c>
      <c r="C41" s="41" t="s">
        <v>81</v>
      </c>
      <c r="D41" s="42" t="s">
        <v>80</v>
      </c>
      <c r="E41" s="41" t="s">
        <v>59</v>
      </c>
      <c r="F41" s="41"/>
      <c r="G41" s="41"/>
      <c r="H41" s="39">
        <v>30</v>
      </c>
      <c r="I41" s="25">
        <v>9110</v>
      </c>
      <c r="J41" s="40">
        <v>2400</v>
      </c>
      <c r="K41" s="39">
        <f t="shared" si="3"/>
        <v>13006</v>
      </c>
      <c r="L41" s="40">
        <v>1600</v>
      </c>
      <c r="M41" s="39">
        <f t="shared" si="4"/>
        <v>1808</v>
      </c>
      <c r="N41" s="39"/>
      <c r="O41" s="40">
        <v>0</v>
      </c>
      <c r="P41" s="39">
        <v>2452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f t="shared" si="5"/>
        <v>30376</v>
      </c>
      <c r="AD41" s="40">
        <v>0</v>
      </c>
      <c r="AE41" s="40">
        <v>0</v>
      </c>
      <c r="AF41" s="40">
        <v>370</v>
      </c>
      <c r="AG41" s="40">
        <v>1006</v>
      </c>
      <c r="AH41" s="40">
        <f>P41</f>
        <v>2452</v>
      </c>
      <c r="AI41" s="40">
        <f>AH41</f>
        <v>2452</v>
      </c>
      <c r="AJ41" s="39">
        <v>2740</v>
      </c>
      <c r="AK41" s="40">
        <v>0</v>
      </c>
      <c r="AL41" s="40">
        <v>0</v>
      </c>
      <c r="AM41" s="40">
        <v>0</v>
      </c>
      <c r="AN41" s="43" t="s">
        <v>66</v>
      </c>
      <c r="AO41" s="40">
        <v>0</v>
      </c>
      <c r="AP41" s="40">
        <v>0</v>
      </c>
      <c r="AQ41" s="40">
        <v>0</v>
      </c>
      <c r="AR41" s="40">
        <v>0</v>
      </c>
      <c r="AS41" s="43" t="s">
        <v>66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39">
        <v>30</v>
      </c>
      <c r="BA41" s="39">
        <v>0</v>
      </c>
      <c r="BB41" s="43" t="s">
        <v>66</v>
      </c>
      <c r="BC41" s="39">
        <v>0</v>
      </c>
      <c r="BD41" s="39">
        <v>0</v>
      </c>
      <c r="BE41" s="39">
        <v>0</v>
      </c>
      <c r="BF41" s="39">
        <v>125</v>
      </c>
      <c r="BG41" s="39">
        <v>0</v>
      </c>
      <c r="BH41" s="40">
        <f t="shared" si="1"/>
        <v>9175</v>
      </c>
      <c r="BI41" s="40">
        <f t="shared" si="2"/>
        <v>21201</v>
      </c>
      <c r="BJ41" s="39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37"/>
      <c r="BW41" s="37"/>
    </row>
    <row r="42" spans="1:75" s="38" customFormat="1" ht="24.75" customHeight="1">
      <c r="A42" s="40">
        <v>40</v>
      </c>
      <c r="B42" s="40">
        <v>9217</v>
      </c>
      <c r="C42" s="42" t="s">
        <v>82</v>
      </c>
      <c r="D42" s="42" t="s">
        <v>80</v>
      </c>
      <c r="E42" s="41" t="s">
        <v>59</v>
      </c>
      <c r="F42" s="41"/>
      <c r="G42" s="41"/>
      <c r="H42" s="39">
        <v>30</v>
      </c>
      <c r="I42" s="25">
        <v>9110</v>
      </c>
      <c r="J42" s="40">
        <v>2400</v>
      </c>
      <c r="K42" s="39">
        <f t="shared" si="3"/>
        <v>13006</v>
      </c>
      <c r="L42" s="40">
        <v>1600</v>
      </c>
      <c r="M42" s="39">
        <f t="shared" si="4"/>
        <v>1808</v>
      </c>
      <c r="N42" s="39"/>
      <c r="O42" s="40">
        <v>210</v>
      </c>
      <c r="P42" s="39">
        <v>2452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f t="shared" si="5"/>
        <v>30586</v>
      </c>
      <c r="AD42" s="40">
        <v>0</v>
      </c>
      <c r="AE42" s="40">
        <v>0</v>
      </c>
      <c r="AF42" s="40">
        <v>370</v>
      </c>
      <c r="AG42" s="40">
        <v>1132</v>
      </c>
      <c r="AH42" s="40">
        <f>P42</f>
        <v>2452</v>
      </c>
      <c r="AI42" s="40">
        <f>AH42</f>
        <v>2452</v>
      </c>
      <c r="AJ42" s="39">
        <v>7150</v>
      </c>
      <c r="AK42" s="40">
        <v>0</v>
      </c>
      <c r="AL42" s="40">
        <v>0</v>
      </c>
      <c r="AM42" s="40">
        <v>0</v>
      </c>
      <c r="AN42" s="43" t="s">
        <v>66</v>
      </c>
      <c r="AO42" s="40">
        <v>0</v>
      </c>
      <c r="AP42" s="40">
        <v>0</v>
      </c>
      <c r="AQ42" s="40">
        <v>0</v>
      </c>
      <c r="AR42" s="40">
        <v>0</v>
      </c>
      <c r="AS42" s="43" t="s">
        <v>66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39">
        <v>30</v>
      </c>
      <c r="BA42" s="39">
        <v>450</v>
      </c>
      <c r="BB42" s="43" t="s">
        <v>124</v>
      </c>
      <c r="BC42" s="39">
        <v>0</v>
      </c>
      <c r="BD42" s="39">
        <v>0</v>
      </c>
      <c r="BE42" s="39">
        <v>0</v>
      </c>
      <c r="BF42" s="39">
        <v>125</v>
      </c>
      <c r="BG42" s="39">
        <v>0</v>
      </c>
      <c r="BH42" s="40">
        <f t="shared" si="1"/>
        <v>14161</v>
      </c>
      <c r="BI42" s="40">
        <f t="shared" si="2"/>
        <v>16425</v>
      </c>
      <c r="BJ42" s="39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37"/>
      <c r="BW42" s="37"/>
    </row>
    <row r="43" spans="1:75" s="38" customFormat="1" ht="18.75" customHeight="1">
      <c r="A43" s="39">
        <v>41</v>
      </c>
      <c r="B43" s="40">
        <v>9216</v>
      </c>
      <c r="C43" s="46" t="s">
        <v>83</v>
      </c>
      <c r="D43" s="42" t="s">
        <v>80</v>
      </c>
      <c r="E43" s="41" t="s">
        <v>59</v>
      </c>
      <c r="F43" s="41"/>
      <c r="G43" s="41"/>
      <c r="H43" s="39">
        <v>30</v>
      </c>
      <c r="I43" s="25">
        <v>9110</v>
      </c>
      <c r="J43" s="40">
        <v>2400</v>
      </c>
      <c r="K43" s="39">
        <f t="shared" si="3"/>
        <v>13006</v>
      </c>
      <c r="L43" s="40">
        <v>1600</v>
      </c>
      <c r="M43" s="39">
        <f t="shared" si="4"/>
        <v>1808</v>
      </c>
      <c r="N43" s="39"/>
      <c r="O43" s="40">
        <v>0</v>
      </c>
      <c r="P43" s="39">
        <v>2452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f t="shared" si="5"/>
        <v>30376</v>
      </c>
      <c r="AD43" s="40">
        <v>0</v>
      </c>
      <c r="AE43" s="40">
        <v>0</v>
      </c>
      <c r="AF43" s="40">
        <v>370</v>
      </c>
      <c r="AG43" s="40">
        <v>750</v>
      </c>
      <c r="AH43" s="40">
        <f>P43</f>
        <v>2452</v>
      </c>
      <c r="AI43" s="40">
        <f>AH43</f>
        <v>2452</v>
      </c>
      <c r="AJ43" s="39">
        <v>6380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3" t="s">
        <v>66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39">
        <v>30</v>
      </c>
      <c r="BA43" s="39">
        <v>0</v>
      </c>
      <c r="BB43" s="43" t="s">
        <v>66</v>
      </c>
      <c r="BC43" s="39">
        <v>0</v>
      </c>
      <c r="BD43" s="39">
        <v>0</v>
      </c>
      <c r="BE43" s="39">
        <v>0</v>
      </c>
      <c r="BF43" s="39">
        <v>125</v>
      </c>
      <c r="BG43" s="39">
        <v>0</v>
      </c>
      <c r="BH43" s="40">
        <f t="shared" si="1"/>
        <v>12559</v>
      </c>
      <c r="BI43" s="40">
        <f t="shared" si="2"/>
        <v>17817</v>
      </c>
      <c r="BJ43" s="39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37"/>
      <c r="BW43" s="37"/>
    </row>
    <row r="44" spans="1:75" s="38" customFormat="1" ht="24.75" customHeight="1">
      <c r="A44" s="40">
        <v>42</v>
      </c>
      <c r="B44" s="39">
        <v>42877</v>
      </c>
      <c r="C44" s="45" t="s">
        <v>84</v>
      </c>
      <c r="D44" s="42" t="s">
        <v>85</v>
      </c>
      <c r="E44" s="41" t="s">
        <v>64</v>
      </c>
      <c r="F44" s="45"/>
      <c r="G44" s="45"/>
      <c r="H44" s="39">
        <v>30</v>
      </c>
      <c r="I44" s="25">
        <v>15970</v>
      </c>
      <c r="J44" s="39">
        <v>4200</v>
      </c>
      <c r="K44" s="39">
        <f t="shared" si="3"/>
        <v>22792</v>
      </c>
      <c r="L44" s="40">
        <v>1600</v>
      </c>
      <c r="M44" s="39">
        <f t="shared" si="4"/>
        <v>1808</v>
      </c>
      <c r="N44" s="39">
        <f>ROUND(0.3*(I44+J44),0)</f>
        <v>6051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f t="shared" si="5"/>
        <v>52421</v>
      </c>
      <c r="AD44" s="40">
        <v>1600</v>
      </c>
      <c r="AE44" s="40">
        <v>0</v>
      </c>
      <c r="AF44" s="39">
        <v>0</v>
      </c>
      <c r="AG44" s="40">
        <v>0</v>
      </c>
      <c r="AH44" s="39">
        <v>0</v>
      </c>
      <c r="AI44" s="40">
        <f>P44</f>
        <v>0</v>
      </c>
      <c r="AJ44" s="39">
        <v>500</v>
      </c>
      <c r="AK44" s="40">
        <v>0</v>
      </c>
      <c r="AL44" s="40">
        <v>0</v>
      </c>
      <c r="AM44" s="40">
        <v>0</v>
      </c>
      <c r="AN44" s="43" t="s">
        <v>66</v>
      </c>
      <c r="AO44" s="40">
        <v>0</v>
      </c>
      <c r="AP44" s="40">
        <v>0</v>
      </c>
      <c r="AQ44" s="39">
        <v>20000</v>
      </c>
      <c r="AR44" s="39">
        <v>0</v>
      </c>
      <c r="AS44" s="43" t="s">
        <v>66</v>
      </c>
      <c r="AT44" s="39">
        <v>0</v>
      </c>
      <c r="AU44" s="39">
        <v>0</v>
      </c>
      <c r="AV44" s="39">
        <v>0</v>
      </c>
      <c r="AW44" s="43" t="s">
        <v>66</v>
      </c>
      <c r="AX44" s="39">
        <v>0</v>
      </c>
      <c r="AY44" s="43" t="s">
        <v>66</v>
      </c>
      <c r="AZ44" s="39">
        <v>30</v>
      </c>
      <c r="BA44" s="39">
        <v>450</v>
      </c>
      <c r="BB44" s="43" t="s">
        <v>124</v>
      </c>
      <c r="BC44" s="39">
        <v>0</v>
      </c>
      <c r="BD44" s="39">
        <v>0</v>
      </c>
      <c r="BE44" s="39">
        <v>0</v>
      </c>
      <c r="BF44" s="39">
        <v>225</v>
      </c>
      <c r="BG44" s="39">
        <v>0</v>
      </c>
      <c r="BH44" s="40">
        <f t="shared" si="1"/>
        <v>22805</v>
      </c>
      <c r="BI44" s="40">
        <f t="shared" si="2"/>
        <v>29616</v>
      </c>
      <c r="BJ44" s="39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37"/>
      <c r="BW44" s="37"/>
    </row>
    <row r="45" spans="1:75" s="38" customFormat="1" ht="24.75" customHeight="1">
      <c r="A45" s="40"/>
      <c r="B45" s="39"/>
      <c r="C45" s="45"/>
      <c r="D45" s="42"/>
      <c r="E45" s="41"/>
      <c r="F45" s="45"/>
      <c r="G45" s="45"/>
      <c r="H45" s="39"/>
      <c r="I45" s="25"/>
      <c r="J45" s="39"/>
      <c r="K45" s="39"/>
      <c r="L45" s="40"/>
      <c r="M45" s="39"/>
      <c r="N45" s="39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39"/>
      <c r="AG45" s="40"/>
      <c r="AH45" s="39"/>
      <c r="AI45" s="40"/>
      <c r="AJ45" s="39"/>
      <c r="AK45" s="40"/>
      <c r="AL45" s="40"/>
      <c r="AM45" s="40"/>
      <c r="AN45" s="43"/>
      <c r="AO45" s="40"/>
      <c r="AP45" s="40"/>
      <c r="AQ45" s="39"/>
      <c r="AR45" s="39"/>
      <c r="AS45" s="43"/>
      <c r="AT45" s="39"/>
      <c r="AU45" s="39"/>
      <c r="AV45" s="39"/>
      <c r="AW45" s="43"/>
      <c r="AX45" s="39"/>
      <c r="AY45" s="43"/>
      <c r="AZ45" s="39"/>
      <c r="BA45" s="39"/>
      <c r="BB45" s="43"/>
      <c r="BC45" s="39"/>
      <c r="BD45" s="39"/>
      <c r="BE45" s="39"/>
      <c r="BF45" s="39"/>
      <c r="BG45" s="39"/>
      <c r="BH45" s="40"/>
      <c r="BI45" s="40"/>
      <c r="BJ45" s="39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37"/>
      <c r="BW45" s="37"/>
    </row>
    <row r="46" spans="1:75" s="38" customFormat="1" ht="24.75" customHeight="1">
      <c r="A46" s="39"/>
      <c r="B46" s="26"/>
      <c r="C46" s="27"/>
      <c r="D46" s="24"/>
      <c r="E46" s="19"/>
      <c r="F46" s="26"/>
      <c r="G46" s="26"/>
      <c r="H46" s="39"/>
      <c r="I46" s="53">
        <f>SUM(I3:I44)</f>
        <v>517000</v>
      </c>
      <c r="J46" s="53">
        <f aca="true" t="shared" si="7" ref="J46:BI46">SUM(J3:J44)</f>
        <v>130600</v>
      </c>
      <c r="K46" s="53">
        <f t="shared" si="7"/>
        <v>731789</v>
      </c>
      <c r="L46" s="53">
        <f t="shared" si="7"/>
        <v>67200</v>
      </c>
      <c r="M46" s="53">
        <f t="shared" si="7"/>
        <v>75936</v>
      </c>
      <c r="N46" s="53">
        <f t="shared" si="7"/>
        <v>143094</v>
      </c>
      <c r="O46" s="53">
        <f t="shared" si="7"/>
        <v>630</v>
      </c>
      <c r="P46" s="53">
        <f t="shared" si="7"/>
        <v>7356</v>
      </c>
      <c r="Q46" s="53">
        <f t="shared" si="7"/>
        <v>1767</v>
      </c>
      <c r="R46" s="53">
        <f t="shared" si="7"/>
        <v>0</v>
      </c>
      <c r="S46" s="53">
        <f t="shared" si="7"/>
        <v>0</v>
      </c>
      <c r="T46" s="53">
        <f t="shared" si="7"/>
        <v>0</v>
      </c>
      <c r="U46" s="53">
        <f t="shared" si="7"/>
        <v>0</v>
      </c>
      <c r="V46" s="53">
        <f t="shared" si="7"/>
        <v>0</v>
      </c>
      <c r="W46" s="53">
        <f t="shared" si="7"/>
        <v>0</v>
      </c>
      <c r="X46" s="53">
        <f t="shared" si="7"/>
        <v>0</v>
      </c>
      <c r="Y46" s="53">
        <f t="shared" si="7"/>
        <v>0</v>
      </c>
      <c r="Z46" s="53">
        <f t="shared" si="7"/>
        <v>0</v>
      </c>
      <c r="AA46" s="53">
        <f t="shared" si="7"/>
        <v>0</v>
      </c>
      <c r="AB46" s="53">
        <f t="shared" si="7"/>
        <v>0</v>
      </c>
      <c r="AC46" s="53">
        <f t="shared" si="7"/>
        <v>1675372</v>
      </c>
      <c r="AD46" s="53">
        <f t="shared" si="7"/>
        <v>19800</v>
      </c>
      <c r="AE46" s="53">
        <f t="shared" si="7"/>
        <v>0</v>
      </c>
      <c r="AF46" s="53">
        <f t="shared" si="7"/>
        <v>3895</v>
      </c>
      <c r="AG46" s="53">
        <f t="shared" si="7"/>
        <v>15921</v>
      </c>
      <c r="AH46" s="53">
        <f t="shared" si="7"/>
        <v>7356</v>
      </c>
      <c r="AI46" s="53">
        <f t="shared" si="7"/>
        <v>7356</v>
      </c>
      <c r="AJ46" s="53">
        <f t="shared" si="7"/>
        <v>132480</v>
      </c>
      <c r="AK46" s="53">
        <f t="shared" si="7"/>
        <v>0</v>
      </c>
      <c r="AL46" s="53">
        <f t="shared" si="7"/>
        <v>0</v>
      </c>
      <c r="AM46" s="53">
        <f t="shared" si="7"/>
        <v>2600</v>
      </c>
      <c r="AN46" s="53">
        <f t="shared" si="7"/>
        <v>0</v>
      </c>
      <c r="AO46" s="53">
        <f t="shared" si="7"/>
        <v>0</v>
      </c>
      <c r="AP46" s="53">
        <f t="shared" si="7"/>
        <v>0</v>
      </c>
      <c r="AQ46" s="53">
        <f t="shared" si="7"/>
        <v>423500</v>
      </c>
      <c r="AR46" s="53">
        <f t="shared" si="7"/>
        <v>31000</v>
      </c>
      <c r="AS46" s="53">
        <f t="shared" si="7"/>
        <v>0</v>
      </c>
      <c r="AT46" s="53">
        <f t="shared" si="7"/>
        <v>14000</v>
      </c>
      <c r="AU46" s="53">
        <f t="shared" si="7"/>
        <v>1767</v>
      </c>
      <c r="AV46" s="53">
        <f t="shared" si="7"/>
        <v>16000</v>
      </c>
      <c r="AW46" s="53">
        <f t="shared" si="7"/>
        <v>0</v>
      </c>
      <c r="AX46" s="53">
        <f t="shared" si="7"/>
        <v>3230</v>
      </c>
      <c r="AY46" s="53">
        <f t="shared" si="7"/>
        <v>0</v>
      </c>
      <c r="AZ46" s="53">
        <f t="shared" si="7"/>
        <v>1200</v>
      </c>
      <c r="BA46" s="53">
        <f t="shared" si="7"/>
        <v>4500</v>
      </c>
      <c r="BB46" s="53">
        <f t="shared" si="7"/>
        <v>0</v>
      </c>
      <c r="BC46" s="53">
        <f t="shared" si="7"/>
        <v>0</v>
      </c>
      <c r="BD46" s="53">
        <f t="shared" si="7"/>
        <v>0</v>
      </c>
      <c r="BE46" s="53">
        <f t="shared" si="7"/>
        <v>0</v>
      </c>
      <c r="BF46" s="53">
        <f t="shared" si="7"/>
        <v>3750</v>
      </c>
      <c r="BG46" s="53">
        <f t="shared" si="7"/>
        <v>3700</v>
      </c>
      <c r="BH46" s="53">
        <f t="shared" si="7"/>
        <v>692055</v>
      </c>
      <c r="BI46" s="53">
        <f t="shared" si="7"/>
        <v>983317</v>
      </c>
      <c r="BJ46" s="53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37"/>
      <c r="BW46" s="37"/>
    </row>
    <row r="47" spans="8:75" s="28" customFormat="1" ht="24.75" customHeight="1">
      <c r="H47" s="20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47"/>
      <c r="AH47" s="29"/>
      <c r="AI47" s="29"/>
      <c r="AJ47" s="29">
        <v>-142780</v>
      </c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</row>
    <row r="48" spans="8:75" s="28" customFormat="1" ht="24.75" customHeight="1">
      <c r="H48" s="20"/>
      <c r="I48" s="47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47">
        <f>SUM(AJ46:AJ47)</f>
        <v>-10300</v>
      </c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</row>
    <row r="49" spans="8:75" s="28" customFormat="1" ht="24.75" customHeight="1">
      <c r="H49" s="20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47"/>
      <c r="AK49" s="29"/>
      <c r="AL49" s="29"/>
      <c r="AM49" s="29"/>
      <c r="AN49" s="29" t="s">
        <v>60</v>
      </c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</row>
    <row r="50" spans="8:75" s="28" customFormat="1" ht="24.75" customHeight="1"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</row>
    <row r="51" spans="1:62" s="23" customFormat="1" ht="12.75">
      <c r="A51" s="28"/>
      <c r="B51" s="28"/>
      <c r="C51" s="28"/>
      <c r="D51" s="28"/>
      <c r="E51" s="28"/>
      <c r="F51" s="28"/>
      <c r="G51" s="28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47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</row>
    <row r="52" spans="1:61" s="23" customFormat="1" ht="14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>
        <f aca="true" t="shared" si="8" ref="K52:K62">INT((I52+J52)*0.35+0.5)</f>
        <v>0</v>
      </c>
      <c r="L52" s="32"/>
      <c r="M52" s="33">
        <f aca="true" t="shared" si="9" ref="M52:M62">INT(0.35*L52+0.5)</f>
        <v>0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4">
        <f aca="true" t="shared" si="10" ref="AC52:AC62">SUM(I52:AB52)</f>
        <v>0</v>
      </c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BG52" s="35"/>
      <c r="BH52" s="36">
        <f aca="true" t="shared" si="11" ref="BH52:BH62">SUM(AD52:AK52,AM52,AO52:AR52,AT52:AV52,AX52,AZ52:BA52,BC52:BG52)</f>
        <v>0</v>
      </c>
      <c r="BI52" s="34">
        <f aca="true" t="shared" si="12" ref="BI52:BI62">AC52-BH52</f>
        <v>0</v>
      </c>
    </row>
    <row r="53" spans="1:61" s="23" customFormat="1" ht="14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1">
        <f t="shared" si="8"/>
        <v>0</v>
      </c>
      <c r="L53" s="32"/>
      <c r="M53" s="33">
        <f t="shared" si="9"/>
        <v>0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4">
        <f t="shared" si="10"/>
        <v>0</v>
      </c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BG53" s="35"/>
      <c r="BH53" s="36">
        <f t="shared" si="11"/>
        <v>0</v>
      </c>
      <c r="BI53" s="34">
        <f t="shared" si="12"/>
        <v>0</v>
      </c>
    </row>
    <row r="54" spans="1:61" s="23" customFormat="1" ht="14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1">
        <f t="shared" si="8"/>
        <v>0</v>
      </c>
      <c r="L54" s="32"/>
      <c r="M54" s="33">
        <f t="shared" si="9"/>
        <v>0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4">
        <f t="shared" si="10"/>
        <v>0</v>
      </c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BG54" s="35"/>
      <c r="BH54" s="36">
        <f t="shared" si="11"/>
        <v>0</v>
      </c>
      <c r="BI54" s="34">
        <f t="shared" si="12"/>
        <v>0</v>
      </c>
    </row>
    <row r="55" spans="1:61" s="23" customFormat="1" ht="14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1">
        <f t="shared" si="8"/>
        <v>0</v>
      </c>
      <c r="L55" s="32"/>
      <c r="M55" s="33">
        <f t="shared" si="9"/>
        <v>0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4">
        <f t="shared" si="10"/>
        <v>0</v>
      </c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BG55" s="35"/>
      <c r="BH55" s="36">
        <f t="shared" si="11"/>
        <v>0</v>
      </c>
      <c r="BI55" s="34">
        <f t="shared" si="12"/>
        <v>0</v>
      </c>
    </row>
    <row r="56" spans="1:61" s="23" customFormat="1" ht="14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1">
        <f t="shared" si="8"/>
        <v>0</v>
      </c>
      <c r="L56" s="32"/>
      <c r="M56" s="33">
        <f t="shared" si="9"/>
        <v>0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4">
        <f t="shared" si="10"/>
        <v>0</v>
      </c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BG56" s="35"/>
      <c r="BH56" s="36">
        <f t="shared" si="11"/>
        <v>0</v>
      </c>
      <c r="BI56" s="34">
        <f t="shared" si="12"/>
        <v>0</v>
      </c>
    </row>
    <row r="57" spans="1:61" s="23" customFormat="1" ht="14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1">
        <f t="shared" si="8"/>
        <v>0</v>
      </c>
      <c r="L57" s="32"/>
      <c r="M57" s="33">
        <f t="shared" si="9"/>
        <v>0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4">
        <f t="shared" si="10"/>
        <v>0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BG57" s="35"/>
      <c r="BH57" s="36">
        <f t="shared" si="11"/>
        <v>0</v>
      </c>
      <c r="BI57" s="34">
        <f t="shared" si="12"/>
        <v>0</v>
      </c>
    </row>
    <row r="58" spans="1:61" s="23" customFormat="1" ht="14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1">
        <f t="shared" si="8"/>
        <v>0</v>
      </c>
      <c r="L58" s="32"/>
      <c r="M58" s="33">
        <f t="shared" si="9"/>
        <v>0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4">
        <f t="shared" si="10"/>
        <v>0</v>
      </c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BG58" s="35"/>
      <c r="BH58" s="36">
        <f t="shared" si="11"/>
        <v>0</v>
      </c>
      <c r="BI58" s="34">
        <f t="shared" si="12"/>
        <v>0</v>
      </c>
    </row>
    <row r="59" spans="1:61" s="23" customFormat="1" ht="14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1">
        <f t="shared" si="8"/>
        <v>0</v>
      </c>
      <c r="L59" s="32"/>
      <c r="M59" s="33">
        <f t="shared" si="9"/>
        <v>0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4">
        <f t="shared" si="10"/>
        <v>0</v>
      </c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BG59" s="35"/>
      <c r="BH59" s="36">
        <f t="shared" si="11"/>
        <v>0</v>
      </c>
      <c r="BI59" s="34">
        <f t="shared" si="12"/>
        <v>0</v>
      </c>
    </row>
    <row r="60" spans="1:61" s="23" customFormat="1" ht="14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1">
        <f t="shared" si="8"/>
        <v>0</v>
      </c>
      <c r="L60" s="32"/>
      <c r="M60" s="33">
        <f t="shared" si="9"/>
        <v>0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4">
        <f t="shared" si="10"/>
        <v>0</v>
      </c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BG60" s="35"/>
      <c r="BH60" s="36">
        <f t="shared" si="11"/>
        <v>0</v>
      </c>
      <c r="BI60" s="34">
        <f t="shared" si="12"/>
        <v>0</v>
      </c>
    </row>
    <row r="61" spans="11:61" s="23" customFormat="1" ht="14.25">
      <c r="K61" s="31">
        <f t="shared" si="8"/>
        <v>0</v>
      </c>
      <c r="L61" s="32"/>
      <c r="M61" s="33">
        <f t="shared" si="9"/>
        <v>0</v>
      </c>
      <c r="AC61" s="34">
        <f t="shared" si="10"/>
        <v>0</v>
      </c>
      <c r="BG61" s="35"/>
      <c r="BH61" s="36">
        <f t="shared" si="11"/>
        <v>0</v>
      </c>
      <c r="BI61" s="34">
        <f t="shared" si="12"/>
        <v>0</v>
      </c>
    </row>
    <row r="62" spans="11:61" s="23" customFormat="1" ht="14.25">
      <c r="K62" s="31">
        <f t="shared" si="8"/>
        <v>0</v>
      </c>
      <c r="L62" s="32"/>
      <c r="M62" s="33">
        <f t="shared" si="9"/>
        <v>0</v>
      </c>
      <c r="AC62" s="34">
        <f t="shared" si="10"/>
        <v>0</v>
      </c>
      <c r="BG62" s="35"/>
      <c r="BH62" s="36">
        <f t="shared" si="11"/>
        <v>0</v>
      </c>
      <c r="BI62" s="34">
        <f t="shared" si="12"/>
        <v>0</v>
      </c>
    </row>
    <row r="63" spans="11:61" s="23" customFormat="1" ht="14.25">
      <c r="K63" s="31">
        <f aca="true" t="shared" si="13" ref="K63:K126">INT((I63+J63)*0.35+0.5)</f>
        <v>0</v>
      </c>
      <c r="L63" s="32"/>
      <c r="M63" s="33">
        <f aca="true" t="shared" si="14" ref="M63:M126">INT(0.35*L63+0.5)</f>
        <v>0</v>
      </c>
      <c r="AC63" s="34">
        <f aca="true" t="shared" si="15" ref="AC63:AC126">SUM(I63:AB63)</f>
        <v>0</v>
      </c>
      <c r="BG63" s="35"/>
      <c r="BH63" s="36">
        <f aca="true" t="shared" si="16" ref="BH63:BH126">SUM(AD63:AK63,AM63,AO63:AR63,AT63:AV63,AX63,AZ63:BA63,BC63:BG63)</f>
        <v>0</v>
      </c>
      <c r="BI63" s="34">
        <f aca="true" t="shared" si="17" ref="BI63:BI126">AC63-BH63</f>
        <v>0</v>
      </c>
    </row>
    <row r="64" spans="1:62" ht="14.25">
      <c r="A64" s="23"/>
      <c r="B64" s="23"/>
      <c r="C64" s="23"/>
      <c r="D64" s="23"/>
      <c r="E64" s="52" t="s">
        <v>60</v>
      </c>
      <c r="F64" s="23"/>
      <c r="G64" s="23"/>
      <c r="H64" s="23"/>
      <c r="I64" s="23"/>
      <c r="J64" s="23"/>
      <c r="K64" s="31">
        <f t="shared" si="13"/>
        <v>0</v>
      </c>
      <c r="L64" s="32"/>
      <c r="M64" s="33">
        <f t="shared" si="14"/>
        <v>0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34">
        <f t="shared" si="15"/>
        <v>0</v>
      </c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35"/>
      <c r="BH64" s="36">
        <f t="shared" si="16"/>
        <v>0</v>
      </c>
      <c r="BI64" s="34">
        <f t="shared" si="17"/>
        <v>0</v>
      </c>
      <c r="BJ64" s="23"/>
    </row>
    <row r="65" spans="11:61" ht="15">
      <c r="K65" s="17">
        <f t="shared" si="13"/>
        <v>0</v>
      </c>
      <c r="L65" s="11"/>
      <c r="M65" s="18">
        <f t="shared" si="14"/>
        <v>0</v>
      </c>
      <c r="AC65" s="13">
        <f t="shared" si="15"/>
        <v>0</v>
      </c>
      <c r="BG65" s="10"/>
      <c r="BH65" s="16">
        <f t="shared" si="16"/>
        <v>0</v>
      </c>
      <c r="BI65" s="13">
        <f t="shared" si="17"/>
        <v>0</v>
      </c>
    </row>
    <row r="66" spans="11:61" ht="15">
      <c r="K66" s="17">
        <f t="shared" si="13"/>
        <v>0</v>
      </c>
      <c r="L66" s="11"/>
      <c r="M66" s="18">
        <f t="shared" si="14"/>
        <v>0</v>
      </c>
      <c r="AC66" s="13">
        <f t="shared" si="15"/>
        <v>0</v>
      </c>
      <c r="BG66" s="10"/>
      <c r="BH66" s="16">
        <f t="shared" si="16"/>
        <v>0</v>
      </c>
      <c r="BI66" s="13">
        <f t="shared" si="17"/>
        <v>0</v>
      </c>
    </row>
    <row r="67" spans="11:61" ht="15">
      <c r="K67" s="17">
        <f t="shared" si="13"/>
        <v>0</v>
      </c>
      <c r="L67" s="11"/>
      <c r="M67" s="18">
        <f t="shared" si="14"/>
        <v>0</v>
      </c>
      <c r="AC67" s="13">
        <f t="shared" si="15"/>
        <v>0</v>
      </c>
      <c r="BG67" s="10"/>
      <c r="BH67" s="16">
        <f t="shared" si="16"/>
        <v>0</v>
      </c>
      <c r="BI67" s="13">
        <f t="shared" si="17"/>
        <v>0</v>
      </c>
    </row>
    <row r="68" spans="11:61" ht="15">
      <c r="K68" s="17">
        <f t="shared" si="13"/>
        <v>0</v>
      </c>
      <c r="L68" s="11"/>
      <c r="M68" s="18">
        <f t="shared" si="14"/>
        <v>0</v>
      </c>
      <c r="AC68" s="13">
        <f t="shared" si="15"/>
        <v>0</v>
      </c>
      <c r="BG68" s="10"/>
      <c r="BH68" s="16">
        <f t="shared" si="16"/>
        <v>0</v>
      </c>
      <c r="BI68" s="13">
        <f t="shared" si="17"/>
        <v>0</v>
      </c>
    </row>
    <row r="69" spans="11:61" ht="15">
      <c r="K69" s="17">
        <f t="shared" si="13"/>
        <v>0</v>
      </c>
      <c r="L69" s="11"/>
      <c r="M69" s="18">
        <f t="shared" si="14"/>
        <v>0</v>
      </c>
      <c r="AC69" s="13">
        <f t="shared" si="15"/>
        <v>0</v>
      </c>
      <c r="BG69" s="10"/>
      <c r="BH69" s="16">
        <f t="shared" si="16"/>
        <v>0</v>
      </c>
      <c r="BI69" s="13">
        <f t="shared" si="17"/>
        <v>0</v>
      </c>
    </row>
    <row r="70" spans="11:61" ht="15">
      <c r="K70" s="17">
        <f t="shared" si="13"/>
        <v>0</v>
      </c>
      <c r="L70" s="11"/>
      <c r="M70" s="18">
        <f t="shared" si="14"/>
        <v>0</v>
      </c>
      <c r="AC70" s="13">
        <f t="shared" si="15"/>
        <v>0</v>
      </c>
      <c r="BG70" s="10"/>
      <c r="BH70" s="16">
        <f t="shared" si="16"/>
        <v>0</v>
      </c>
      <c r="BI70" s="13">
        <f t="shared" si="17"/>
        <v>0</v>
      </c>
    </row>
    <row r="71" spans="11:61" ht="15">
      <c r="K71" s="17">
        <f t="shared" si="13"/>
        <v>0</v>
      </c>
      <c r="L71" s="11"/>
      <c r="M71" s="18">
        <f t="shared" si="14"/>
        <v>0</v>
      </c>
      <c r="AC71" s="13">
        <f t="shared" si="15"/>
        <v>0</v>
      </c>
      <c r="BG71" s="10"/>
      <c r="BH71" s="16">
        <f t="shared" si="16"/>
        <v>0</v>
      </c>
      <c r="BI71" s="13">
        <f t="shared" si="17"/>
        <v>0</v>
      </c>
    </row>
    <row r="72" spans="11:61" ht="15">
      <c r="K72" s="17">
        <f t="shared" si="13"/>
        <v>0</v>
      </c>
      <c r="L72" s="11"/>
      <c r="M72" s="18">
        <f t="shared" si="14"/>
        <v>0</v>
      </c>
      <c r="AC72" s="13">
        <f t="shared" si="15"/>
        <v>0</v>
      </c>
      <c r="BG72" s="10"/>
      <c r="BH72" s="16">
        <f t="shared" si="16"/>
        <v>0</v>
      </c>
      <c r="BI72" s="13">
        <f t="shared" si="17"/>
        <v>0</v>
      </c>
    </row>
    <row r="73" spans="11:61" ht="15">
      <c r="K73" s="17">
        <f t="shared" si="13"/>
        <v>0</v>
      </c>
      <c r="L73" s="11"/>
      <c r="M73" s="18">
        <f t="shared" si="14"/>
        <v>0</v>
      </c>
      <c r="AC73" s="13">
        <f t="shared" si="15"/>
        <v>0</v>
      </c>
      <c r="BG73" s="10"/>
      <c r="BH73" s="16">
        <f t="shared" si="16"/>
        <v>0</v>
      </c>
      <c r="BI73" s="13">
        <f t="shared" si="17"/>
        <v>0</v>
      </c>
    </row>
    <row r="74" spans="11:61" ht="15">
      <c r="K74" s="17">
        <f t="shared" si="13"/>
        <v>0</v>
      </c>
      <c r="L74" s="11"/>
      <c r="M74" s="18">
        <f t="shared" si="14"/>
        <v>0</v>
      </c>
      <c r="AC74" s="13">
        <f t="shared" si="15"/>
        <v>0</v>
      </c>
      <c r="BG74" s="10"/>
      <c r="BH74" s="16">
        <f t="shared" si="16"/>
        <v>0</v>
      </c>
      <c r="BI74" s="13">
        <f t="shared" si="17"/>
        <v>0</v>
      </c>
    </row>
    <row r="75" spans="11:61" ht="15">
      <c r="K75" s="17">
        <f t="shared" si="13"/>
        <v>0</v>
      </c>
      <c r="L75" s="11"/>
      <c r="M75" s="18">
        <f t="shared" si="14"/>
        <v>0</v>
      </c>
      <c r="AC75" s="13">
        <f t="shared" si="15"/>
        <v>0</v>
      </c>
      <c r="BG75" s="10"/>
      <c r="BH75" s="16">
        <f t="shared" si="16"/>
        <v>0</v>
      </c>
      <c r="BI75" s="13">
        <f t="shared" si="17"/>
        <v>0</v>
      </c>
    </row>
    <row r="76" spans="11:61" ht="15">
      <c r="K76" s="17">
        <f t="shared" si="13"/>
        <v>0</v>
      </c>
      <c r="L76" s="11"/>
      <c r="M76" s="18">
        <f t="shared" si="14"/>
        <v>0</v>
      </c>
      <c r="AC76" s="13">
        <f t="shared" si="15"/>
        <v>0</v>
      </c>
      <c r="BG76" s="10"/>
      <c r="BH76" s="16">
        <f t="shared" si="16"/>
        <v>0</v>
      </c>
      <c r="BI76" s="13">
        <f t="shared" si="17"/>
        <v>0</v>
      </c>
    </row>
    <row r="77" spans="11:61" ht="15">
      <c r="K77" s="17">
        <f t="shared" si="13"/>
        <v>0</v>
      </c>
      <c r="L77" s="11"/>
      <c r="M77" s="18">
        <f t="shared" si="14"/>
        <v>0</v>
      </c>
      <c r="AC77" s="13">
        <f t="shared" si="15"/>
        <v>0</v>
      </c>
      <c r="BG77" s="10"/>
      <c r="BH77" s="16">
        <f t="shared" si="16"/>
        <v>0</v>
      </c>
      <c r="BI77" s="13">
        <f t="shared" si="17"/>
        <v>0</v>
      </c>
    </row>
    <row r="78" spans="11:61" ht="15">
      <c r="K78" s="17">
        <f t="shared" si="13"/>
        <v>0</v>
      </c>
      <c r="L78" s="11"/>
      <c r="M78" s="18">
        <f t="shared" si="14"/>
        <v>0</v>
      </c>
      <c r="AC78" s="13">
        <f t="shared" si="15"/>
        <v>0</v>
      </c>
      <c r="BG78" s="10"/>
      <c r="BH78" s="16">
        <f t="shared" si="16"/>
        <v>0</v>
      </c>
      <c r="BI78" s="13">
        <f t="shared" si="17"/>
        <v>0</v>
      </c>
    </row>
    <row r="79" spans="11:61" ht="15">
      <c r="K79" s="17">
        <f t="shared" si="13"/>
        <v>0</v>
      </c>
      <c r="L79" s="11"/>
      <c r="M79" s="18">
        <f t="shared" si="14"/>
        <v>0</v>
      </c>
      <c r="AC79" s="13">
        <f t="shared" si="15"/>
        <v>0</v>
      </c>
      <c r="BG79" s="10"/>
      <c r="BH79" s="16">
        <f t="shared" si="16"/>
        <v>0</v>
      </c>
      <c r="BI79" s="13">
        <f t="shared" si="17"/>
        <v>0</v>
      </c>
    </row>
    <row r="80" spans="11:61" ht="15">
      <c r="K80" s="17">
        <f t="shared" si="13"/>
        <v>0</v>
      </c>
      <c r="L80" s="11"/>
      <c r="M80" s="18">
        <f t="shared" si="14"/>
        <v>0</v>
      </c>
      <c r="AC80" s="13">
        <f t="shared" si="15"/>
        <v>0</v>
      </c>
      <c r="BG80" s="10"/>
      <c r="BH80" s="16">
        <f t="shared" si="16"/>
        <v>0</v>
      </c>
      <c r="BI80" s="13">
        <f t="shared" si="17"/>
        <v>0</v>
      </c>
    </row>
    <row r="81" spans="11:61" ht="15">
      <c r="K81" s="17">
        <f t="shared" si="13"/>
        <v>0</v>
      </c>
      <c r="L81" s="11"/>
      <c r="M81" s="18">
        <f t="shared" si="14"/>
        <v>0</v>
      </c>
      <c r="AC81" s="13">
        <f t="shared" si="15"/>
        <v>0</v>
      </c>
      <c r="BG81" s="10"/>
      <c r="BH81" s="16">
        <f t="shared" si="16"/>
        <v>0</v>
      </c>
      <c r="BI81" s="13">
        <f t="shared" si="17"/>
        <v>0</v>
      </c>
    </row>
    <row r="82" spans="11:61" ht="15">
      <c r="K82" s="17">
        <f t="shared" si="13"/>
        <v>0</v>
      </c>
      <c r="L82" s="11"/>
      <c r="M82" s="18">
        <f t="shared" si="14"/>
        <v>0</v>
      </c>
      <c r="AC82" s="13">
        <f t="shared" si="15"/>
        <v>0</v>
      </c>
      <c r="BG82" s="10"/>
      <c r="BH82" s="16">
        <f t="shared" si="16"/>
        <v>0</v>
      </c>
      <c r="BI82" s="13">
        <f t="shared" si="17"/>
        <v>0</v>
      </c>
    </row>
    <row r="83" spans="11:61" ht="15">
      <c r="K83" s="17">
        <f t="shared" si="13"/>
        <v>0</v>
      </c>
      <c r="L83" s="11"/>
      <c r="M83" s="18">
        <f t="shared" si="14"/>
        <v>0</v>
      </c>
      <c r="AC83" s="13">
        <f t="shared" si="15"/>
        <v>0</v>
      </c>
      <c r="BG83" s="10"/>
      <c r="BH83" s="16">
        <f t="shared" si="16"/>
        <v>0</v>
      </c>
      <c r="BI83" s="13">
        <f t="shared" si="17"/>
        <v>0</v>
      </c>
    </row>
    <row r="84" spans="11:61" ht="15">
      <c r="K84" s="17">
        <f t="shared" si="13"/>
        <v>0</v>
      </c>
      <c r="L84" s="11"/>
      <c r="M84" s="18">
        <f t="shared" si="14"/>
        <v>0</v>
      </c>
      <c r="AC84" s="13">
        <f t="shared" si="15"/>
        <v>0</v>
      </c>
      <c r="BG84" s="10"/>
      <c r="BH84" s="16">
        <f t="shared" si="16"/>
        <v>0</v>
      </c>
      <c r="BI84" s="13">
        <f t="shared" si="17"/>
        <v>0</v>
      </c>
    </row>
    <row r="85" spans="11:61" ht="15">
      <c r="K85" s="17">
        <f t="shared" si="13"/>
        <v>0</v>
      </c>
      <c r="L85" s="11"/>
      <c r="M85" s="18">
        <f t="shared" si="14"/>
        <v>0</v>
      </c>
      <c r="AC85" s="13">
        <f t="shared" si="15"/>
        <v>0</v>
      </c>
      <c r="BG85" s="10"/>
      <c r="BH85" s="16">
        <f t="shared" si="16"/>
        <v>0</v>
      </c>
      <c r="BI85" s="13">
        <f t="shared" si="17"/>
        <v>0</v>
      </c>
    </row>
    <row r="86" spans="11:61" ht="15">
      <c r="K86" s="17">
        <f t="shared" si="13"/>
        <v>0</v>
      </c>
      <c r="L86" s="11"/>
      <c r="M86" s="18">
        <f t="shared" si="14"/>
        <v>0</v>
      </c>
      <c r="AC86" s="13">
        <f t="shared" si="15"/>
        <v>0</v>
      </c>
      <c r="BG86" s="10"/>
      <c r="BH86" s="16">
        <f t="shared" si="16"/>
        <v>0</v>
      </c>
      <c r="BI86" s="13">
        <f t="shared" si="17"/>
        <v>0</v>
      </c>
    </row>
    <row r="87" spans="11:61" ht="15">
      <c r="K87" s="17">
        <f t="shared" si="13"/>
        <v>0</v>
      </c>
      <c r="L87" s="11"/>
      <c r="M87" s="18">
        <f t="shared" si="14"/>
        <v>0</v>
      </c>
      <c r="AC87" s="13">
        <f t="shared" si="15"/>
        <v>0</v>
      </c>
      <c r="BG87" s="10"/>
      <c r="BH87" s="16">
        <f t="shared" si="16"/>
        <v>0</v>
      </c>
      <c r="BI87" s="13">
        <f t="shared" si="17"/>
        <v>0</v>
      </c>
    </row>
    <row r="88" spans="11:61" ht="15">
      <c r="K88" s="17">
        <f t="shared" si="13"/>
        <v>0</v>
      </c>
      <c r="L88" s="11"/>
      <c r="M88" s="18">
        <f t="shared" si="14"/>
        <v>0</v>
      </c>
      <c r="AC88" s="13">
        <f t="shared" si="15"/>
        <v>0</v>
      </c>
      <c r="BG88" s="10"/>
      <c r="BH88" s="16">
        <f t="shared" si="16"/>
        <v>0</v>
      </c>
      <c r="BI88" s="13">
        <f t="shared" si="17"/>
        <v>0</v>
      </c>
    </row>
    <row r="89" spans="11:61" ht="15">
      <c r="K89" s="17">
        <f t="shared" si="13"/>
        <v>0</v>
      </c>
      <c r="L89" s="11"/>
      <c r="M89" s="18">
        <f t="shared" si="14"/>
        <v>0</v>
      </c>
      <c r="AC89" s="13">
        <f t="shared" si="15"/>
        <v>0</v>
      </c>
      <c r="BG89" s="10"/>
      <c r="BH89" s="16">
        <f t="shared" si="16"/>
        <v>0</v>
      </c>
      <c r="BI89" s="13">
        <f t="shared" si="17"/>
        <v>0</v>
      </c>
    </row>
    <row r="90" spans="11:61" ht="15">
      <c r="K90" s="17">
        <f t="shared" si="13"/>
        <v>0</v>
      </c>
      <c r="L90" s="11"/>
      <c r="M90" s="18">
        <f t="shared" si="14"/>
        <v>0</v>
      </c>
      <c r="AC90" s="13">
        <f t="shared" si="15"/>
        <v>0</v>
      </c>
      <c r="BG90" s="10"/>
      <c r="BH90" s="16">
        <f t="shared" si="16"/>
        <v>0</v>
      </c>
      <c r="BI90" s="13">
        <f t="shared" si="17"/>
        <v>0</v>
      </c>
    </row>
    <row r="91" spans="11:61" ht="15">
      <c r="K91" s="17">
        <f t="shared" si="13"/>
        <v>0</v>
      </c>
      <c r="L91" s="11"/>
      <c r="M91" s="18">
        <f t="shared" si="14"/>
        <v>0</v>
      </c>
      <c r="AC91" s="13">
        <f t="shared" si="15"/>
        <v>0</v>
      </c>
      <c r="BG91" s="10"/>
      <c r="BH91" s="16">
        <f t="shared" si="16"/>
        <v>0</v>
      </c>
      <c r="BI91" s="13">
        <f t="shared" si="17"/>
        <v>0</v>
      </c>
    </row>
    <row r="92" spans="11:61" ht="15">
      <c r="K92" s="17">
        <f t="shared" si="13"/>
        <v>0</v>
      </c>
      <c r="L92" s="11"/>
      <c r="M92" s="18">
        <f t="shared" si="14"/>
        <v>0</v>
      </c>
      <c r="AC92" s="13">
        <f t="shared" si="15"/>
        <v>0</v>
      </c>
      <c r="BG92" s="10"/>
      <c r="BH92" s="16">
        <f t="shared" si="16"/>
        <v>0</v>
      </c>
      <c r="BI92" s="13">
        <f t="shared" si="17"/>
        <v>0</v>
      </c>
    </row>
    <row r="93" spans="11:61" ht="15">
      <c r="K93" s="17">
        <f t="shared" si="13"/>
        <v>0</v>
      </c>
      <c r="L93" s="11"/>
      <c r="M93" s="18">
        <f t="shared" si="14"/>
        <v>0</v>
      </c>
      <c r="AC93" s="13">
        <f t="shared" si="15"/>
        <v>0</v>
      </c>
      <c r="BG93" s="10"/>
      <c r="BH93" s="16">
        <f t="shared" si="16"/>
        <v>0</v>
      </c>
      <c r="BI93" s="13">
        <f t="shared" si="17"/>
        <v>0</v>
      </c>
    </row>
    <row r="94" spans="11:61" ht="15">
      <c r="K94" s="17">
        <f t="shared" si="13"/>
        <v>0</v>
      </c>
      <c r="L94" s="11"/>
      <c r="M94" s="18">
        <f t="shared" si="14"/>
        <v>0</v>
      </c>
      <c r="AC94" s="13">
        <f t="shared" si="15"/>
        <v>0</v>
      </c>
      <c r="BG94" s="10"/>
      <c r="BH94" s="16">
        <f t="shared" si="16"/>
        <v>0</v>
      </c>
      <c r="BI94" s="13">
        <f t="shared" si="17"/>
        <v>0</v>
      </c>
    </row>
    <row r="95" spans="11:61" ht="15">
      <c r="K95" s="17">
        <f t="shared" si="13"/>
        <v>0</v>
      </c>
      <c r="L95" s="11"/>
      <c r="M95" s="18">
        <f t="shared" si="14"/>
        <v>0</v>
      </c>
      <c r="AC95" s="13">
        <f t="shared" si="15"/>
        <v>0</v>
      </c>
      <c r="BG95" s="10"/>
      <c r="BH95" s="16">
        <f t="shared" si="16"/>
        <v>0</v>
      </c>
      <c r="BI95" s="13">
        <f t="shared" si="17"/>
        <v>0</v>
      </c>
    </row>
    <row r="96" spans="11:61" ht="15">
      <c r="K96" s="17">
        <f t="shared" si="13"/>
        <v>0</v>
      </c>
      <c r="L96" s="11"/>
      <c r="M96" s="18">
        <f t="shared" si="14"/>
        <v>0</v>
      </c>
      <c r="AC96" s="13">
        <f t="shared" si="15"/>
        <v>0</v>
      </c>
      <c r="BG96" s="10"/>
      <c r="BH96" s="16">
        <f t="shared" si="16"/>
        <v>0</v>
      </c>
      <c r="BI96" s="13">
        <f t="shared" si="17"/>
        <v>0</v>
      </c>
    </row>
    <row r="97" spans="11:61" ht="15">
      <c r="K97" s="17">
        <f t="shared" si="13"/>
        <v>0</v>
      </c>
      <c r="L97" s="11"/>
      <c r="M97" s="18">
        <f t="shared" si="14"/>
        <v>0</v>
      </c>
      <c r="AC97" s="13">
        <f t="shared" si="15"/>
        <v>0</v>
      </c>
      <c r="BG97" s="10"/>
      <c r="BH97" s="16">
        <f t="shared" si="16"/>
        <v>0</v>
      </c>
      <c r="BI97" s="13">
        <f t="shared" si="17"/>
        <v>0</v>
      </c>
    </row>
    <row r="98" spans="11:61" ht="15">
      <c r="K98" s="17">
        <f t="shared" si="13"/>
        <v>0</v>
      </c>
      <c r="L98" s="11"/>
      <c r="M98" s="18">
        <f t="shared" si="14"/>
        <v>0</v>
      </c>
      <c r="AC98" s="13">
        <f t="shared" si="15"/>
        <v>0</v>
      </c>
      <c r="BG98" s="10"/>
      <c r="BH98" s="16">
        <f t="shared" si="16"/>
        <v>0</v>
      </c>
      <c r="BI98" s="13">
        <f t="shared" si="17"/>
        <v>0</v>
      </c>
    </row>
    <row r="99" spans="11:61" ht="15">
      <c r="K99" s="17">
        <f t="shared" si="13"/>
        <v>0</v>
      </c>
      <c r="L99" s="11"/>
      <c r="M99" s="18">
        <f t="shared" si="14"/>
        <v>0</v>
      </c>
      <c r="AC99" s="13">
        <f t="shared" si="15"/>
        <v>0</v>
      </c>
      <c r="BG99" s="10"/>
      <c r="BH99" s="16">
        <f t="shared" si="16"/>
        <v>0</v>
      </c>
      <c r="BI99" s="13">
        <f t="shared" si="17"/>
        <v>0</v>
      </c>
    </row>
    <row r="100" spans="11:61" ht="15">
      <c r="K100" s="17">
        <f t="shared" si="13"/>
        <v>0</v>
      </c>
      <c r="L100" s="11"/>
      <c r="M100" s="18">
        <f t="shared" si="14"/>
        <v>0</v>
      </c>
      <c r="AC100" s="13">
        <f t="shared" si="15"/>
        <v>0</v>
      </c>
      <c r="BG100" s="10"/>
      <c r="BH100" s="16">
        <f t="shared" si="16"/>
        <v>0</v>
      </c>
      <c r="BI100" s="13">
        <f t="shared" si="17"/>
        <v>0</v>
      </c>
    </row>
    <row r="101" spans="11:61" ht="15">
      <c r="K101" s="17">
        <f t="shared" si="13"/>
        <v>0</v>
      </c>
      <c r="L101" s="11"/>
      <c r="M101" s="18">
        <f t="shared" si="14"/>
        <v>0</v>
      </c>
      <c r="AC101" s="13">
        <f t="shared" si="15"/>
        <v>0</v>
      </c>
      <c r="BG101" s="10"/>
      <c r="BH101" s="16">
        <f t="shared" si="16"/>
        <v>0</v>
      </c>
      <c r="BI101" s="13">
        <f t="shared" si="17"/>
        <v>0</v>
      </c>
    </row>
    <row r="102" spans="11:61" ht="15">
      <c r="K102" s="17">
        <f t="shared" si="13"/>
        <v>0</v>
      </c>
      <c r="L102" s="11"/>
      <c r="M102" s="18">
        <f t="shared" si="14"/>
        <v>0</v>
      </c>
      <c r="AC102" s="13">
        <f t="shared" si="15"/>
        <v>0</v>
      </c>
      <c r="BG102" s="10"/>
      <c r="BH102" s="16">
        <f t="shared" si="16"/>
        <v>0</v>
      </c>
      <c r="BI102" s="13">
        <f t="shared" si="17"/>
        <v>0</v>
      </c>
    </row>
    <row r="103" spans="11:61" ht="15">
      <c r="K103" s="17">
        <f t="shared" si="13"/>
        <v>0</v>
      </c>
      <c r="L103" s="11"/>
      <c r="M103" s="18">
        <f t="shared" si="14"/>
        <v>0</v>
      </c>
      <c r="AC103" s="13">
        <f t="shared" si="15"/>
        <v>0</v>
      </c>
      <c r="BG103" s="10"/>
      <c r="BH103" s="16">
        <f t="shared" si="16"/>
        <v>0</v>
      </c>
      <c r="BI103" s="13">
        <f t="shared" si="17"/>
        <v>0</v>
      </c>
    </row>
    <row r="104" spans="11:61" ht="15">
      <c r="K104" s="17">
        <f t="shared" si="13"/>
        <v>0</v>
      </c>
      <c r="L104" s="11"/>
      <c r="M104" s="18">
        <f t="shared" si="14"/>
        <v>0</v>
      </c>
      <c r="AC104" s="13">
        <f t="shared" si="15"/>
        <v>0</v>
      </c>
      <c r="BG104" s="10"/>
      <c r="BH104" s="16">
        <f t="shared" si="16"/>
        <v>0</v>
      </c>
      <c r="BI104" s="13">
        <f t="shared" si="17"/>
        <v>0</v>
      </c>
    </row>
    <row r="105" spans="11:61" ht="15">
      <c r="K105" s="17">
        <f t="shared" si="13"/>
        <v>0</v>
      </c>
      <c r="L105" s="11"/>
      <c r="M105" s="18">
        <f t="shared" si="14"/>
        <v>0</v>
      </c>
      <c r="AC105" s="13">
        <f t="shared" si="15"/>
        <v>0</v>
      </c>
      <c r="BG105" s="10"/>
      <c r="BH105" s="16">
        <f t="shared" si="16"/>
        <v>0</v>
      </c>
      <c r="BI105" s="13">
        <f t="shared" si="17"/>
        <v>0</v>
      </c>
    </row>
    <row r="106" spans="11:61" ht="15">
      <c r="K106" s="17">
        <f t="shared" si="13"/>
        <v>0</v>
      </c>
      <c r="L106" s="11"/>
      <c r="M106" s="18">
        <f t="shared" si="14"/>
        <v>0</v>
      </c>
      <c r="AC106" s="13">
        <f t="shared" si="15"/>
        <v>0</v>
      </c>
      <c r="BG106" s="10"/>
      <c r="BH106" s="16">
        <f t="shared" si="16"/>
        <v>0</v>
      </c>
      <c r="BI106" s="13">
        <f t="shared" si="17"/>
        <v>0</v>
      </c>
    </row>
    <row r="107" spans="11:61" ht="15">
      <c r="K107" s="17">
        <f t="shared" si="13"/>
        <v>0</v>
      </c>
      <c r="L107" s="11"/>
      <c r="M107" s="18">
        <f t="shared" si="14"/>
        <v>0</v>
      </c>
      <c r="AC107" s="13">
        <f t="shared" si="15"/>
        <v>0</v>
      </c>
      <c r="BG107" s="10"/>
      <c r="BH107" s="16">
        <f t="shared" si="16"/>
        <v>0</v>
      </c>
      <c r="BI107" s="13">
        <f t="shared" si="17"/>
        <v>0</v>
      </c>
    </row>
    <row r="108" spans="11:61" ht="15">
      <c r="K108" s="17">
        <f t="shared" si="13"/>
        <v>0</v>
      </c>
      <c r="L108" s="11"/>
      <c r="M108" s="18">
        <f t="shared" si="14"/>
        <v>0</v>
      </c>
      <c r="AC108" s="13">
        <f t="shared" si="15"/>
        <v>0</v>
      </c>
      <c r="BG108" s="10"/>
      <c r="BH108" s="16">
        <f t="shared" si="16"/>
        <v>0</v>
      </c>
      <c r="BI108" s="13">
        <f t="shared" si="17"/>
        <v>0</v>
      </c>
    </row>
    <row r="109" spans="11:61" ht="15">
      <c r="K109" s="17">
        <f t="shared" si="13"/>
        <v>0</v>
      </c>
      <c r="L109" s="11"/>
      <c r="M109" s="18">
        <f t="shared" si="14"/>
        <v>0</v>
      </c>
      <c r="AC109" s="13">
        <f t="shared" si="15"/>
        <v>0</v>
      </c>
      <c r="BG109" s="10"/>
      <c r="BH109" s="16">
        <f t="shared" si="16"/>
        <v>0</v>
      </c>
      <c r="BI109" s="13">
        <f t="shared" si="17"/>
        <v>0</v>
      </c>
    </row>
    <row r="110" spans="11:61" ht="15">
      <c r="K110" s="17">
        <f t="shared" si="13"/>
        <v>0</v>
      </c>
      <c r="L110" s="11"/>
      <c r="M110" s="18">
        <f t="shared" si="14"/>
        <v>0</v>
      </c>
      <c r="AC110" s="13">
        <f t="shared" si="15"/>
        <v>0</v>
      </c>
      <c r="BG110" s="10"/>
      <c r="BH110" s="16">
        <f t="shared" si="16"/>
        <v>0</v>
      </c>
      <c r="BI110" s="13">
        <f t="shared" si="17"/>
        <v>0</v>
      </c>
    </row>
    <row r="111" spans="11:61" ht="15">
      <c r="K111" s="17">
        <f t="shared" si="13"/>
        <v>0</v>
      </c>
      <c r="L111" s="11"/>
      <c r="M111" s="18">
        <f t="shared" si="14"/>
        <v>0</v>
      </c>
      <c r="AC111" s="13">
        <f t="shared" si="15"/>
        <v>0</v>
      </c>
      <c r="BG111" s="10"/>
      <c r="BH111" s="16">
        <f t="shared" si="16"/>
        <v>0</v>
      </c>
      <c r="BI111" s="13">
        <f t="shared" si="17"/>
        <v>0</v>
      </c>
    </row>
    <row r="112" spans="11:61" ht="15">
      <c r="K112" s="17">
        <f t="shared" si="13"/>
        <v>0</v>
      </c>
      <c r="L112" s="11"/>
      <c r="M112" s="18">
        <f t="shared" si="14"/>
        <v>0</v>
      </c>
      <c r="AC112" s="13">
        <f t="shared" si="15"/>
        <v>0</v>
      </c>
      <c r="BG112" s="10"/>
      <c r="BH112" s="16">
        <f t="shared" si="16"/>
        <v>0</v>
      </c>
      <c r="BI112" s="13">
        <f t="shared" si="17"/>
        <v>0</v>
      </c>
    </row>
    <row r="113" spans="11:61" ht="15">
      <c r="K113" s="17">
        <f t="shared" si="13"/>
        <v>0</v>
      </c>
      <c r="L113" s="11"/>
      <c r="M113" s="18">
        <f t="shared" si="14"/>
        <v>0</v>
      </c>
      <c r="AC113" s="13">
        <f t="shared" si="15"/>
        <v>0</v>
      </c>
      <c r="BG113" s="10"/>
      <c r="BH113" s="16">
        <f t="shared" si="16"/>
        <v>0</v>
      </c>
      <c r="BI113" s="13">
        <f t="shared" si="17"/>
        <v>0</v>
      </c>
    </row>
    <row r="114" spans="11:61" ht="15">
      <c r="K114" s="17">
        <f t="shared" si="13"/>
        <v>0</v>
      </c>
      <c r="L114" s="11"/>
      <c r="M114" s="18">
        <f t="shared" si="14"/>
        <v>0</v>
      </c>
      <c r="AC114" s="13">
        <f t="shared" si="15"/>
        <v>0</v>
      </c>
      <c r="BG114" s="10"/>
      <c r="BH114" s="16">
        <f t="shared" si="16"/>
        <v>0</v>
      </c>
      <c r="BI114" s="13">
        <f t="shared" si="17"/>
        <v>0</v>
      </c>
    </row>
    <row r="115" spans="11:61" ht="15">
      <c r="K115" s="17">
        <f t="shared" si="13"/>
        <v>0</v>
      </c>
      <c r="L115" s="11"/>
      <c r="M115" s="18">
        <f t="shared" si="14"/>
        <v>0</v>
      </c>
      <c r="AC115" s="13">
        <f t="shared" si="15"/>
        <v>0</v>
      </c>
      <c r="BG115" s="10"/>
      <c r="BH115" s="16">
        <f t="shared" si="16"/>
        <v>0</v>
      </c>
      <c r="BI115" s="13">
        <f t="shared" si="17"/>
        <v>0</v>
      </c>
    </row>
    <row r="116" spans="11:61" ht="15">
      <c r="K116" s="17">
        <f t="shared" si="13"/>
        <v>0</v>
      </c>
      <c r="L116" s="11"/>
      <c r="M116" s="18">
        <f t="shared" si="14"/>
        <v>0</v>
      </c>
      <c r="AC116" s="13">
        <f t="shared" si="15"/>
        <v>0</v>
      </c>
      <c r="BG116" s="10"/>
      <c r="BH116" s="16">
        <f t="shared" si="16"/>
        <v>0</v>
      </c>
      <c r="BI116" s="13">
        <f t="shared" si="17"/>
        <v>0</v>
      </c>
    </row>
    <row r="117" spans="11:61" ht="15">
      <c r="K117" s="17">
        <f t="shared" si="13"/>
        <v>0</v>
      </c>
      <c r="L117" s="11"/>
      <c r="M117" s="18">
        <f t="shared" si="14"/>
        <v>0</v>
      </c>
      <c r="AC117" s="13">
        <f t="shared" si="15"/>
        <v>0</v>
      </c>
      <c r="BG117" s="10"/>
      <c r="BH117" s="16">
        <f t="shared" si="16"/>
        <v>0</v>
      </c>
      <c r="BI117" s="13">
        <f t="shared" si="17"/>
        <v>0</v>
      </c>
    </row>
    <row r="118" spans="11:61" ht="15">
      <c r="K118" s="17">
        <f t="shared" si="13"/>
        <v>0</v>
      </c>
      <c r="L118" s="11"/>
      <c r="M118" s="18">
        <f t="shared" si="14"/>
        <v>0</v>
      </c>
      <c r="AC118" s="13">
        <f t="shared" si="15"/>
        <v>0</v>
      </c>
      <c r="BG118" s="10"/>
      <c r="BH118" s="16">
        <f t="shared" si="16"/>
        <v>0</v>
      </c>
      <c r="BI118" s="13">
        <f t="shared" si="17"/>
        <v>0</v>
      </c>
    </row>
    <row r="119" spans="11:61" ht="15">
      <c r="K119" s="17">
        <f t="shared" si="13"/>
        <v>0</v>
      </c>
      <c r="L119" s="11"/>
      <c r="M119" s="18">
        <f t="shared" si="14"/>
        <v>0</v>
      </c>
      <c r="AC119" s="13">
        <f t="shared" si="15"/>
        <v>0</v>
      </c>
      <c r="BG119" s="10"/>
      <c r="BH119" s="16">
        <f t="shared" si="16"/>
        <v>0</v>
      </c>
      <c r="BI119" s="13">
        <f t="shared" si="17"/>
        <v>0</v>
      </c>
    </row>
    <row r="120" spans="11:61" ht="15">
      <c r="K120" s="17">
        <f t="shared" si="13"/>
        <v>0</v>
      </c>
      <c r="L120" s="11"/>
      <c r="M120" s="18">
        <f t="shared" si="14"/>
        <v>0</v>
      </c>
      <c r="AC120" s="13">
        <f t="shared" si="15"/>
        <v>0</v>
      </c>
      <c r="BG120" s="10"/>
      <c r="BH120" s="16">
        <f t="shared" si="16"/>
        <v>0</v>
      </c>
      <c r="BI120" s="13">
        <f t="shared" si="17"/>
        <v>0</v>
      </c>
    </row>
    <row r="121" spans="11:61" ht="15">
      <c r="K121" s="17">
        <f t="shared" si="13"/>
        <v>0</v>
      </c>
      <c r="L121" s="11"/>
      <c r="M121" s="18">
        <f t="shared" si="14"/>
        <v>0</v>
      </c>
      <c r="AC121" s="13">
        <f t="shared" si="15"/>
        <v>0</v>
      </c>
      <c r="BG121" s="10"/>
      <c r="BH121" s="16">
        <f t="shared" si="16"/>
        <v>0</v>
      </c>
      <c r="BI121" s="13">
        <f t="shared" si="17"/>
        <v>0</v>
      </c>
    </row>
    <row r="122" spans="11:61" ht="15">
      <c r="K122" s="17">
        <f t="shared" si="13"/>
        <v>0</v>
      </c>
      <c r="L122" s="11"/>
      <c r="M122" s="18">
        <f t="shared" si="14"/>
        <v>0</v>
      </c>
      <c r="AC122" s="13">
        <f t="shared" si="15"/>
        <v>0</v>
      </c>
      <c r="BG122" s="10"/>
      <c r="BH122" s="16">
        <f t="shared" si="16"/>
        <v>0</v>
      </c>
      <c r="BI122" s="13">
        <f t="shared" si="17"/>
        <v>0</v>
      </c>
    </row>
    <row r="123" spans="11:61" ht="15">
      <c r="K123" s="17">
        <f t="shared" si="13"/>
        <v>0</v>
      </c>
      <c r="L123" s="11"/>
      <c r="M123" s="18">
        <f t="shared" si="14"/>
        <v>0</v>
      </c>
      <c r="AC123" s="13">
        <f t="shared" si="15"/>
        <v>0</v>
      </c>
      <c r="BG123" s="10"/>
      <c r="BH123" s="16">
        <f t="shared" si="16"/>
        <v>0</v>
      </c>
      <c r="BI123" s="13">
        <f t="shared" si="17"/>
        <v>0</v>
      </c>
    </row>
    <row r="124" spans="11:61" ht="15">
      <c r="K124" s="17">
        <f t="shared" si="13"/>
        <v>0</v>
      </c>
      <c r="L124" s="11"/>
      <c r="M124" s="18">
        <f t="shared" si="14"/>
        <v>0</v>
      </c>
      <c r="AC124" s="13">
        <f t="shared" si="15"/>
        <v>0</v>
      </c>
      <c r="BG124" s="10"/>
      <c r="BH124" s="16">
        <f t="shared" si="16"/>
        <v>0</v>
      </c>
      <c r="BI124" s="13">
        <f t="shared" si="17"/>
        <v>0</v>
      </c>
    </row>
    <row r="125" spans="11:61" ht="15">
      <c r="K125" s="17">
        <f t="shared" si="13"/>
        <v>0</v>
      </c>
      <c r="L125" s="11"/>
      <c r="M125" s="18">
        <f t="shared" si="14"/>
        <v>0</v>
      </c>
      <c r="AC125" s="13">
        <f t="shared" si="15"/>
        <v>0</v>
      </c>
      <c r="BG125" s="10"/>
      <c r="BH125" s="16">
        <f t="shared" si="16"/>
        <v>0</v>
      </c>
      <c r="BI125" s="13">
        <f t="shared" si="17"/>
        <v>0</v>
      </c>
    </row>
    <row r="126" spans="11:61" ht="15">
      <c r="K126" s="17">
        <f t="shared" si="13"/>
        <v>0</v>
      </c>
      <c r="L126" s="11"/>
      <c r="M126" s="18">
        <f t="shared" si="14"/>
        <v>0</v>
      </c>
      <c r="AC126" s="13">
        <f t="shared" si="15"/>
        <v>0</v>
      </c>
      <c r="BG126" s="10"/>
      <c r="BH126" s="16">
        <f t="shared" si="16"/>
        <v>0</v>
      </c>
      <c r="BI126" s="13">
        <f t="shared" si="17"/>
        <v>0</v>
      </c>
    </row>
    <row r="127" spans="11:61" ht="15">
      <c r="K127" s="17">
        <f aca="true" t="shared" si="18" ref="K127:K190">INT((I127+J127)*0.35+0.5)</f>
        <v>0</v>
      </c>
      <c r="L127" s="11"/>
      <c r="M127" s="18">
        <f aca="true" t="shared" si="19" ref="M127:M190">INT(0.35*L127+0.5)</f>
        <v>0</v>
      </c>
      <c r="AC127" s="13">
        <f aca="true" t="shared" si="20" ref="AC127:AC190">SUM(I127:AB127)</f>
        <v>0</v>
      </c>
      <c r="BG127" s="10"/>
      <c r="BH127" s="16">
        <f aca="true" t="shared" si="21" ref="BH127:BH190">SUM(AD127:AK127,AM127,AO127:AR127,AT127:AV127,AX127,AZ127:BA127,BC127:BG127)</f>
        <v>0</v>
      </c>
      <c r="BI127" s="13">
        <f aca="true" t="shared" si="22" ref="BI127:BI190">AC127-BH127</f>
        <v>0</v>
      </c>
    </row>
    <row r="128" spans="11:61" ht="15">
      <c r="K128" s="17">
        <f t="shared" si="18"/>
        <v>0</v>
      </c>
      <c r="L128" s="11"/>
      <c r="M128" s="18">
        <f t="shared" si="19"/>
        <v>0</v>
      </c>
      <c r="AC128" s="13">
        <f t="shared" si="20"/>
        <v>0</v>
      </c>
      <c r="BG128" s="10"/>
      <c r="BH128" s="16">
        <f t="shared" si="21"/>
        <v>0</v>
      </c>
      <c r="BI128" s="13">
        <f t="shared" si="22"/>
        <v>0</v>
      </c>
    </row>
    <row r="129" spans="11:61" ht="15">
      <c r="K129" s="17">
        <f t="shared" si="18"/>
        <v>0</v>
      </c>
      <c r="L129" s="11"/>
      <c r="M129" s="18">
        <f t="shared" si="19"/>
        <v>0</v>
      </c>
      <c r="AC129" s="13">
        <f t="shared" si="20"/>
        <v>0</v>
      </c>
      <c r="BG129" s="10"/>
      <c r="BH129" s="16">
        <f t="shared" si="21"/>
        <v>0</v>
      </c>
      <c r="BI129" s="13">
        <f t="shared" si="22"/>
        <v>0</v>
      </c>
    </row>
    <row r="130" spans="11:61" ht="15">
      <c r="K130" s="17">
        <f t="shared" si="18"/>
        <v>0</v>
      </c>
      <c r="L130" s="11"/>
      <c r="M130" s="18">
        <f t="shared" si="19"/>
        <v>0</v>
      </c>
      <c r="AC130" s="13">
        <f t="shared" si="20"/>
        <v>0</v>
      </c>
      <c r="BG130" s="10"/>
      <c r="BH130" s="16">
        <f t="shared" si="21"/>
        <v>0</v>
      </c>
      <c r="BI130" s="13">
        <f t="shared" si="22"/>
        <v>0</v>
      </c>
    </row>
    <row r="131" spans="11:61" ht="15">
      <c r="K131" s="17">
        <f t="shared" si="18"/>
        <v>0</v>
      </c>
      <c r="L131" s="11"/>
      <c r="M131" s="18">
        <f t="shared" si="19"/>
        <v>0</v>
      </c>
      <c r="AC131" s="13">
        <f t="shared" si="20"/>
        <v>0</v>
      </c>
      <c r="BG131" s="10"/>
      <c r="BH131" s="16">
        <f t="shared" si="21"/>
        <v>0</v>
      </c>
      <c r="BI131" s="13">
        <f t="shared" si="22"/>
        <v>0</v>
      </c>
    </row>
    <row r="132" spans="11:61" ht="15">
      <c r="K132" s="17">
        <f t="shared" si="18"/>
        <v>0</v>
      </c>
      <c r="L132" s="11"/>
      <c r="M132" s="18">
        <f t="shared" si="19"/>
        <v>0</v>
      </c>
      <c r="AC132" s="13">
        <f t="shared" si="20"/>
        <v>0</v>
      </c>
      <c r="BG132" s="10"/>
      <c r="BH132" s="16">
        <f t="shared" si="21"/>
        <v>0</v>
      </c>
      <c r="BI132" s="13">
        <f t="shared" si="22"/>
        <v>0</v>
      </c>
    </row>
    <row r="133" spans="11:61" ht="15">
      <c r="K133" s="17">
        <f t="shared" si="18"/>
        <v>0</v>
      </c>
      <c r="L133" s="11"/>
      <c r="M133" s="18">
        <f t="shared" si="19"/>
        <v>0</v>
      </c>
      <c r="AC133" s="13">
        <f t="shared" si="20"/>
        <v>0</v>
      </c>
      <c r="BG133" s="10"/>
      <c r="BH133" s="16">
        <f t="shared" si="21"/>
        <v>0</v>
      </c>
      <c r="BI133" s="13">
        <f t="shared" si="22"/>
        <v>0</v>
      </c>
    </row>
    <row r="134" spans="11:61" ht="15">
      <c r="K134" s="17">
        <f t="shared" si="18"/>
        <v>0</v>
      </c>
      <c r="L134" s="11"/>
      <c r="M134" s="18">
        <f t="shared" si="19"/>
        <v>0</v>
      </c>
      <c r="AC134" s="13">
        <f t="shared" si="20"/>
        <v>0</v>
      </c>
      <c r="BG134" s="10"/>
      <c r="BH134" s="16">
        <f t="shared" si="21"/>
        <v>0</v>
      </c>
      <c r="BI134" s="13">
        <f t="shared" si="22"/>
        <v>0</v>
      </c>
    </row>
    <row r="135" spans="11:61" ht="15">
      <c r="K135" s="17">
        <f t="shared" si="18"/>
        <v>0</v>
      </c>
      <c r="L135" s="11"/>
      <c r="M135" s="18">
        <f t="shared" si="19"/>
        <v>0</v>
      </c>
      <c r="AC135" s="13">
        <f t="shared" si="20"/>
        <v>0</v>
      </c>
      <c r="BG135" s="10"/>
      <c r="BH135" s="16">
        <f t="shared" si="21"/>
        <v>0</v>
      </c>
      <c r="BI135" s="13">
        <f t="shared" si="22"/>
        <v>0</v>
      </c>
    </row>
    <row r="136" spans="11:61" ht="15">
      <c r="K136" s="17">
        <f t="shared" si="18"/>
        <v>0</v>
      </c>
      <c r="L136" s="11"/>
      <c r="M136" s="18">
        <f t="shared" si="19"/>
        <v>0</v>
      </c>
      <c r="AC136" s="13">
        <f t="shared" si="20"/>
        <v>0</v>
      </c>
      <c r="BG136" s="10"/>
      <c r="BH136" s="16">
        <f t="shared" si="21"/>
        <v>0</v>
      </c>
      <c r="BI136" s="13">
        <f t="shared" si="22"/>
        <v>0</v>
      </c>
    </row>
    <row r="137" spans="11:61" ht="15">
      <c r="K137" s="17">
        <f t="shared" si="18"/>
        <v>0</v>
      </c>
      <c r="L137" s="11"/>
      <c r="M137" s="18">
        <f t="shared" si="19"/>
        <v>0</v>
      </c>
      <c r="AC137" s="13">
        <f t="shared" si="20"/>
        <v>0</v>
      </c>
      <c r="BG137" s="10"/>
      <c r="BH137" s="16">
        <f t="shared" si="21"/>
        <v>0</v>
      </c>
      <c r="BI137" s="13">
        <f t="shared" si="22"/>
        <v>0</v>
      </c>
    </row>
    <row r="138" spans="11:61" ht="15">
      <c r="K138" s="17">
        <f t="shared" si="18"/>
        <v>0</v>
      </c>
      <c r="L138" s="11"/>
      <c r="M138" s="18">
        <f t="shared" si="19"/>
        <v>0</v>
      </c>
      <c r="AC138" s="13">
        <f t="shared" si="20"/>
        <v>0</v>
      </c>
      <c r="BG138" s="10"/>
      <c r="BH138" s="16">
        <f t="shared" si="21"/>
        <v>0</v>
      </c>
      <c r="BI138" s="13">
        <f t="shared" si="22"/>
        <v>0</v>
      </c>
    </row>
    <row r="139" spans="11:61" ht="15">
      <c r="K139" s="17">
        <f t="shared" si="18"/>
        <v>0</v>
      </c>
      <c r="L139" s="11"/>
      <c r="M139" s="18">
        <f t="shared" si="19"/>
        <v>0</v>
      </c>
      <c r="AC139" s="13">
        <f t="shared" si="20"/>
        <v>0</v>
      </c>
      <c r="BG139" s="10"/>
      <c r="BH139" s="16">
        <f t="shared" si="21"/>
        <v>0</v>
      </c>
      <c r="BI139" s="13">
        <f t="shared" si="22"/>
        <v>0</v>
      </c>
    </row>
    <row r="140" spans="11:61" ht="15">
      <c r="K140" s="17">
        <f t="shared" si="18"/>
        <v>0</v>
      </c>
      <c r="L140" s="11"/>
      <c r="M140" s="18">
        <f t="shared" si="19"/>
        <v>0</v>
      </c>
      <c r="AC140" s="13">
        <f t="shared" si="20"/>
        <v>0</v>
      </c>
      <c r="BG140" s="10"/>
      <c r="BH140" s="16">
        <f t="shared" si="21"/>
        <v>0</v>
      </c>
      <c r="BI140" s="13">
        <f t="shared" si="22"/>
        <v>0</v>
      </c>
    </row>
    <row r="141" spans="11:61" ht="15">
      <c r="K141" s="17">
        <f t="shared" si="18"/>
        <v>0</v>
      </c>
      <c r="L141" s="11"/>
      <c r="M141" s="18">
        <f t="shared" si="19"/>
        <v>0</v>
      </c>
      <c r="AC141" s="13">
        <f t="shared" si="20"/>
        <v>0</v>
      </c>
      <c r="BG141" s="10"/>
      <c r="BH141" s="16">
        <f t="shared" si="21"/>
        <v>0</v>
      </c>
      <c r="BI141" s="13">
        <f t="shared" si="22"/>
        <v>0</v>
      </c>
    </row>
    <row r="142" spans="11:61" ht="15">
      <c r="K142" s="17">
        <f t="shared" si="18"/>
        <v>0</v>
      </c>
      <c r="L142" s="11"/>
      <c r="M142" s="18">
        <f t="shared" si="19"/>
        <v>0</v>
      </c>
      <c r="AC142" s="13">
        <f t="shared" si="20"/>
        <v>0</v>
      </c>
      <c r="BG142" s="10"/>
      <c r="BH142" s="16">
        <f t="shared" si="21"/>
        <v>0</v>
      </c>
      <c r="BI142" s="13">
        <f t="shared" si="22"/>
        <v>0</v>
      </c>
    </row>
    <row r="143" spans="11:61" ht="15">
      <c r="K143" s="17">
        <f t="shared" si="18"/>
        <v>0</v>
      </c>
      <c r="L143" s="11"/>
      <c r="M143" s="18">
        <f t="shared" si="19"/>
        <v>0</v>
      </c>
      <c r="AC143" s="13">
        <f t="shared" si="20"/>
        <v>0</v>
      </c>
      <c r="BG143" s="10"/>
      <c r="BH143" s="16">
        <f t="shared" si="21"/>
        <v>0</v>
      </c>
      <c r="BI143" s="13">
        <f t="shared" si="22"/>
        <v>0</v>
      </c>
    </row>
    <row r="144" spans="11:61" ht="15">
      <c r="K144" s="17">
        <f t="shared" si="18"/>
        <v>0</v>
      </c>
      <c r="L144" s="11"/>
      <c r="M144" s="18">
        <f t="shared" si="19"/>
        <v>0</v>
      </c>
      <c r="AC144" s="13">
        <f t="shared" si="20"/>
        <v>0</v>
      </c>
      <c r="BG144" s="10"/>
      <c r="BH144" s="16">
        <f t="shared" si="21"/>
        <v>0</v>
      </c>
      <c r="BI144" s="13">
        <f t="shared" si="22"/>
        <v>0</v>
      </c>
    </row>
    <row r="145" spans="11:61" ht="15">
      <c r="K145" s="17">
        <f t="shared" si="18"/>
        <v>0</v>
      </c>
      <c r="L145" s="11"/>
      <c r="M145" s="18">
        <f t="shared" si="19"/>
        <v>0</v>
      </c>
      <c r="AC145" s="13">
        <f t="shared" si="20"/>
        <v>0</v>
      </c>
      <c r="BG145" s="10"/>
      <c r="BH145" s="16">
        <f t="shared" si="21"/>
        <v>0</v>
      </c>
      <c r="BI145" s="13">
        <f t="shared" si="22"/>
        <v>0</v>
      </c>
    </row>
    <row r="146" spans="11:61" ht="15">
      <c r="K146" s="17">
        <f t="shared" si="18"/>
        <v>0</v>
      </c>
      <c r="L146" s="11"/>
      <c r="M146" s="18">
        <f t="shared" si="19"/>
        <v>0</v>
      </c>
      <c r="AC146" s="13">
        <f t="shared" si="20"/>
        <v>0</v>
      </c>
      <c r="BG146" s="10"/>
      <c r="BH146" s="16">
        <f t="shared" si="21"/>
        <v>0</v>
      </c>
      <c r="BI146" s="13">
        <f t="shared" si="22"/>
        <v>0</v>
      </c>
    </row>
    <row r="147" spans="11:61" ht="15">
      <c r="K147" s="17">
        <f t="shared" si="18"/>
        <v>0</v>
      </c>
      <c r="L147" s="11"/>
      <c r="M147" s="18">
        <f t="shared" si="19"/>
        <v>0</v>
      </c>
      <c r="AC147" s="13">
        <f t="shared" si="20"/>
        <v>0</v>
      </c>
      <c r="BG147" s="10"/>
      <c r="BH147" s="16">
        <f t="shared" si="21"/>
        <v>0</v>
      </c>
      <c r="BI147" s="13">
        <f t="shared" si="22"/>
        <v>0</v>
      </c>
    </row>
    <row r="148" spans="11:61" ht="15">
      <c r="K148" s="17">
        <f t="shared" si="18"/>
        <v>0</v>
      </c>
      <c r="L148" s="11"/>
      <c r="M148" s="18">
        <f t="shared" si="19"/>
        <v>0</v>
      </c>
      <c r="AC148" s="13">
        <f t="shared" si="20"/>
        <v>0</v>
      </c>
      <c r="BG148" s="10"/>
      <c r="BH148" s="16">
        <f t="shared" si="21"/>
        <v>0</v>
      </c>
      <c r="BI148" s="13">
        <f t="shared" si="22"/>
        <v>0</v>
      </c>
    </row>
    <row r="149" spans="11:61" ht="15">
      <c r="K149" s="17">
        <f t="shared" si="18"/>
        <v>0</v>
      </c>
      <c r="L149" s="11"/>
      <c r="M149" s="18">
        <f t="shared" si="19"/>
        <v>0</v>
      </c>
      <c r="AC149" s="13">
        <f t="shared" si="20"/>
        <v>0</v>
      </c>
      <c r="BG149" s="10"/>
      <c r="BH149" s="16">
        <f t="shared" si="21"/>
        <v>0</v>
      </c>
      <c r="BI149" s="13">
        <f t="shared" si="22"/>
        <v>0</v>
      </c>
    </row>
    <row r="150" spans="11:61" ht="15">
      <c r="K150" s="17">
        <f t="shared" si="18"/>
        <v>0</v>
      </c>
      <c r="L150" s="11"/>
      <c r="M150" s="18">
        <f t="shared" si="19"/>
        <v>0</v>
      </c>
      <c r="AC150" s="13">
        <f t="shared" si="20"/>
        <v>0</v>
      </c>
      <c r="BG150" s="10"/>
      <c r="BH150" s="16">
        <f t="shared" si="21"/>
        <v>0</v>
      </c>
      <c r="BI150" s="13">
        <f t="shared" si="22"/>
        <v>0</v>
      </c>
    </row>
    <row r="151" spans="11:61" ht="15">
      <c r="K151" s="17">
        <f t="shared" si="18"/>
        <v>0</v>
      </c>
      <c r="L151" s="11"/>
      <c r="M151" s="18">
        <f t="shared" si="19"/>
        <v>0</v>
      </c>
      <c r="AC151" s="13">
        <f t="shared" si="20"/>
        <v>0</v>
      </c>
      <c r="BG151" s="10"/>
      <c r="BH151" s="16">
        <f t="shared" si="21"/>
        <v>0</v>
      </c>
      <c r="BI151" s="13">
        <f t="shared" si="22"/>
        <v>0</v>
      </c>
    </row>
    <row r="152" spans="11:61" ht="15">
      <c r="K152" s="17">
        <f t="shared" si="18"/>
        <v>0</v>
      </c>
      <c r="L152" s="11"/>
      <c r="M152" s="18">
        <f t="shared" si="19"/>
        <v>0</v>
      </c>
      <c r="AC152" s="13">
        <f t="shared" si="20"/>
        <v>0</v>
      </c>
      <c r="BG152" s="10"/>
      <c r="BH152" s="16">
        <f t="shared" si="21"/>
        <v>0</v>
      </c>
      <c r="BI152" s="13">
        <f t="shared" si="22"/>
        <v>0</v>
      </c>
    </row>
    <row r="153" spans="11:61" ht="15">
      <c r="K153" s="17">
        <f t="shared" si="18"/>
        <v>0</v>
      </c>
      <c r="L153" s="11"/>
      <c r="M153" s="18">
        <f t="shared" si="19"/>
        <v>0</v>
      </c>
      <c r="AC153" s="13">
        <f t="shared" si="20"/>
        <v>0</v>
      </c>
      <c r="BG153" s="10"/>
      <c r="BH153" s="16">
        <f t="shared" si="21"/>
        <v>0</v>
      </c>
      <c r="BI153" s="13">
        <f t="shared" si="22"/>
        <v>0</v>
      </c>
    </row>
    <row r="154" spans="11:61" ht="15">
      <c r="K154" s="17">
        <f t="shared" si="18"/>
        <v>0</v>
      </c>
      <c r="L154" s="11"/>
      <c r="M154" s="18">
        <f t="shared" si="19"/>
        <v>0</v>
      </c>
      <c r="AC154" s="13">
        <f t="shared" si="20"/>
        <v>0</v>
      </c>
      <c r="BG154" s="10"/>
      <c r="BH154" s="16">
        <f t="shared" si="21"/>
        <v>0</v>
      </c>
      <c r="BI154" s="13">
        <f t="shared" si="22"/>
        <v>0</v>
      </c>
    </row>
    <row r="155" spans="11:61" ht="15">
      <c r="K155" s="17">
        <f t="shared" si="18"/>
        <v>0</v>
      </c>
      <c r="L155" s="11"/>
      <c r="M155" s="18">
        <f t="shared" si="19"/>
        <v>0</v>
      </c>
      <c r="AC155" s="13">
        <f t="shared" si="20"/>
        <v>0</v>
      </c>
      <c r="BG155" s="10"/>
      <c r="BH155" s="16">
        <f t="shared" si="21"/>
        <v>0</v>
      </c>
      <c r="BI155" s="13">
        <f t="shared" si="22"/>
        <v>0</v>
      </c>
    </row>
    <row r="156" spans="11:61" ht="15">
      <c r="K156" s="17">
        <f t="shared" si="18"/>
        <v>0</v>
      </c>
      <c r="L156" s="11"/>
      <c r="M156" s="18">
        <f t="shared" si="19"/>
        <v>0</v>
      </c>
      <c r="AC156" s="13">
        <f t="shared" si="20"/>
        <v>0</v>
      </c>
      <c r="BG156" s="10"/>
      <c r="BH156" s="16">
        <f t="shared" si="21"/>
        <v>0</v>
      </c>
      <c r="BI156" s="13">
        <f t="shared" si="22"/>
        <v>0</v>
      </c>
    </row>
    <row r="157" spans="11:61" ht="15">
      <c r="K157" s="17">
        <f t="shared" si="18"/>
        <v>0</v>
      </c>
      <c r="L157" s="11"/>
      <c r="M157" s="18">
        <f t="shared" si="19"/>
        <v>0</v>
      </c>
      <c r="AC157" s="13">
        <f t="shared" si="20"/>
        <v>0</v>
      </c>
      <c r="BG157" s="10"/>
      <c r="BH157" s="16">
        <f t="shared" si="21"/>
        <v>0</v>
      </c>
      <c r="BI157" s="13">
        <f t="shared" si="22"/>
        <v>0</v>
      </c>
    </row>
    <row r="158" spans="11:61" ht="15">
      <c r="K158" s="17">
        <f t="shared" si="18"/>
        <v>0</v>
      </c>
      <c r="L158" s="11"/>
      <c r="M158" s="18">
        <f t="shared" si="19"/>
        <v>0</v>
      </c>
      <c r="AC158" s="13">
        <f t="shared" si="20"/>
        <v>0</v>
      </c>
      <c r="BG158" s="10"/>
      <c r="BH158" s="16">
        <f t="shared" si="21"/>
        <v>0</v>
      </c>
      <c r="BI158" s="13">
        <f t="shared" si="22"/>
        <v>0</v>
      </c>
    </row>
    <row r="159" spans="11:61" ht="15">
      <c r="K159" s="17">
        <f t="shared" si="18"/>
        <v>0</v>
      </c>
      <c r="L159" s="11"/>
      <c r="M159" s="18">
        <f t="shared" si="19"/>
        <v>0</v>
      </c>
      <c r="AC159" s="13">
        <f t="shared" si="20"/>
        <v>0</v>
      </c>
      <c r="BG159" s="10"/>
      <c r="BH159" s="16">
        <f t="shared" si="21"/>
        <v>0</v>
      </c>
      <c r="BI159" s="13">
        <f t="shared" si="22"/>
        <v>0</v>
      </c>
    </row>
    <row r="160" spans="11:61" ht="15">
      <c r="K160" s="17">
        <f t="shared" si="18"/>
        <v>0</v>
      </c>
      <c r="L160" s="11"/>
      <c r="M160" s="18">
        <f t="shared" si="19"/>
        <v>0</v>
      </c>
      <c r="AC160" s="13">
        <f t="shared" si="20"/>
        <v>0</v>
      </c>
      <c r="BG160" s="10"/>
      <c r="BH160" s="16">
        <f t="shared" si="21"/>
        <v>0</v>
      </c>
      <c r="BI160" s="13">
        <f t="shared" si="22"/>
        <v>0</v>
      </c>
    </row>
    <row r="161" spans="11:61" ht="15">
      <c r="K161" s="17">
        <f t="shared" si="18"/>
        <v>0</v>
      </c>
      <c r="L161" s="11"/>
      <c r="M161" s="18">
        <f t="shared" si="19"/>
        <v>0</v>
      </c>
      <c r="AC161" s="13">
        <f t="shared" si="20"/>
        <v>0</v>
      </c>
      <c r="BG161" s="10"/>
      <c r="BH161" s="16">
        <f t="shared" si="21"/>
        <v>0</v>
      </c>
      <c r="BI161" s="13">
        <f t="shared" si="22"/>
        <v>0</v>
      </c>
    </row>
    <row r="162" spans="11:61" ht="15">
      <c r="K162" s="17">
        <f t="shared" si="18"/>
        <v>0</v>
      </c>
      <c r="L162" s="11"/>
      <c r="M162" s="18">
        <f t="shared" si="19"/>
        <v>0</v>
      </c>
      <c r="AC162" s="13">
        <f t="shared" si="20"/>
        <v>0</v>
      </c>
      <c r="BG162" s="10"/>
      <c r="BH162" s="16">
        <f t="shared" si="21"/>
        <v>0</v>
      </c>
      <c r="BI162" s="13">
        <f t="shared" si="22"/>
        <v>0</v>
      </c>
    </row>
    <row r="163" spans="11:61" ht="15">
      <c r="K163" s="17">
        <f t="shared" si="18"/>
        <v>0</v>
      </c>
      <c r="L163" s="11"/>
      <c r="M163" s="18">
        <f t="shared" si="19"/>
        <v>0</v>
      </c>
      <c r="AC163" s="13">
        <f t="shared" si="20"/>
        <v>0</v>
      </c>
      <c r="BG163" s="10"/>
      <c r="BH163" s="16">
        <f t="shared" si="21"/>
        <v>0</v>
      </c>
      <c r="BI163" s="13">
        <f t="shared" si="22"/>
        <v>0</v>
      </c>
    </row>
    <row r="164" spans="11:61" ht="15">
      <c r="K164" s="17">
        <f t="shared" si="18"/>
        <v>0</v>
      </c>
      <c r="L164" s="11"/>
      <c r="M164" s="18">
        <f t="shared" si="19"/>
        <v>0</v>
      </c>
      <c r="AC164" s="13">
        <f t="shared" si="20"/>
        <v>0</v>
      </c>
      <c r="BG164" s="10"/>
      <c r="BH164" s="16">
        <f t="shared" si="21"/>
        <v>0</v>
      </c>
      <c r="BI164" s="13">
        <f t="shared" si="22"/>
        <v>0</v>
      </c>
    </row>
    <row r="165" spans="11:61" ht="15">
      <c r="K165" s="17">
        <f t="shared" si="18"/>
        <v>0</v>
      </c>
      <c r="L165" s="11"/>
      <c r="M165" s="18">
        <f t="shared" si="19"/>
        <v>0</v>
      </c>
      <c r="AC165" s="13">
        <f t="shared" si="20"/>
        <v>0</v>
      </c>
      <c r="BG165" s="10"/>
      <c r="BH165" s="16">
        <f t="shared" si="21"/>
        <v>0</v>
      </c>
      <c r="BI165" s="13">
        <f t="shared" si="22"/>
        <v>0</v>
      </c>
    </row>
    <row r="166" spans="11:61" ht="15">
      <c r="K166" s="17">
        <f t="shared" si="18"/>
        <v>0</v>
      </c>
      <c r="L166" s="11"/>
      <c r="M166" s="18">
        <f t="shared" si="19"/>
        <v>0</v>
      </c>
      <c r="AC166" s="13">
        <f t="shared" si="20"/>
        <v>0</v>
      </c>
      <c r="BG166" s="10"/>
      <c r="BH166" s="16">
        <f t="shared" si="21"/>
        <v>0</v>
      </c>
      <c r="BI166" s="13">
        <f t="shared" si="22"/>
        <v>0</v>
      </c>
    </row>
    <row r="167" spans="11:61" ht="15">
      <c r="K167" s="17">
        <f t="shared" si="18"/>
        <v>0</v>
      </c>
      <c r="L167" s="11"/>
      <c r="M167" s="18">
        <f t="shared" si="19"/>
        <v>0</v>
      </c>
      <c r="AC167" s="13">
        <f t="shared" si="20"/>
        <v>0</v>
      </c>
      <c r="BG167" s="10"/>
      <c r="BH167" s="16">
        <f t="shared" si="21"/>
        <v>0</v>
      </c>
      <c r="BI167" s="13">
        <f t="shared" si="22"/>
        <v>0</v>
      </c>
    </row>
    <row r="168" spans="11:61" ht="15">
      <c r="K168" s="17">
        <f t="shared" si="18"/>
        <v>0</v>
      </c>
      <c r="L168" s="11"/>
      <c r="M168" s="18">
        <f t="shared" si="19"/>
        <v>0</v>
      </c>
      <c r="AC168" s="13">
        <f t="shared" si="20"/>
        <v>0</v>
      </c>
      <c r="BG168" s="10"/>
      <c r="BH168" s="16">
        <f t="shared" si="21"/>
        <v>0</v>
      </c>
      <c r="BI168" s="13">
        <f t="shared" si="22"/>
        <v>0</v>
      </c>
    </row>
    <row r="169" spans="11:61" ht="15">
      <c r="K169" s="17">
        <f t="shared" si="18"/>
        <v>0</v>
      </c>
      <c r="L169" s="11"/>
      <c r="M169" s="18">
        <f t="shared" si="19"/>
        <v>0</v>
      </c>
      <c r="AC169" s="13">
        <f t="shared" si="20"/>
        <v>0</v>
      </c>
      <c r="BG169" s="10"/>
      <c r="BH169" s="16">
        <f t="shared" si="21"/>
        <v>0</v>
      </c>
      <c r="BI169" s="13">
        <f t="shared" si="22"/>
        <v>0</v>
      </c>
    </row>
    <row r="170" spans="11:61" ht="15">
      <c r="K170" s="17">
        <f t="shared" si="18"/>
        <v>0</v>
      </c>
      <c r="L170" s="11"/>
      <c r="M170" s="18">
        <f t="shared" si="19"/>
        <v>0</v>
      </c>
      <c r="AC170" s="13">
        <f t="shared" si="20"/>
        <v>0</v>
      </c>
      <c r="BG170" s="10"/>
      <c r="BH170" s="16">
        <f t="shared" si="21"/>
        <v>0</v>
      </c>
      <c r="BI170" s="13">
        <f t="shared" si="22"/>
        <v>0</v>
      </c>
    </row>
    <row r="171" spans="11:61" ht="15">
      <c r="K171" s="17">
        <f t="shared" si="18"/>
        <v>0</v>
      </c>
      <c r="L171" s="11"/>
      <c r="M171" s="18">
        <f t="shared" si="19"/>
        <v>0</v>
      </c>
      <c r="AC171" s="13">
        <f t="shared" si="20"/>
        <v>0</v>
      </c>
      <c r="BG171" s="10"/>
      <c r="BH171" s="16">
        <f t="shared" si="21"/>
        <v>0</v>
      </c>
      <c r="BI171" s="13">
        <f t="shared" si="22"/>
        <v>0</v>
      </c>
    </row>
    <row r="172" spans="11:61" ht="15">
      <c r="K172" s="17">
        <f t="shared" si="18"/>
        <v>0</v>
      </c>
      <c r="L172" s="11"/>
      <c r="M172" s="18">
        <f t="shared" si="19"/>
        <v>0</v>
      </c>
      <c r="AC172" s="13">
        <f t="shared" si="20"/>
        <v>0</v>
      </c>
      <c r="BG172" s="10"/>
      <c r="BH172" s="16">
        <f t="shared" si="21"/>
        <v>0</v>
      </c>
      <c r="BI172" s="13">
        <f t="shared" si="22"/>
        <v>0</v>
      </c>
    </row>
    <row r="173" spans="11:61" ht="15">
      <c r="K173" s="17">
        <f t="shared" si="18"/>
        <v>0</v>
      </c>
      <c r="L173" s="11"/>
      <c r="M173" s="18">
        <f t="shared" si="19"/>
        <v>0</v>
      </c>
      <c r="AC173" s="13">
        <f t="shared" si="20"/>
        <v>0</v>
      </c>
      <c r="BG173" s="10"/>
      <c r="BH173" s="16">
        <f t="shared" si="21"/>
        <v>0</v>
      </c>
      <c r="BI173" s="13">
        <f t="shared" si="22"/>
        <v>0</v>
      </c>
    </row>
    <row r="174" spans="11:61" ht="15">
      <c r="K174" s="17">
        <f t="shared" si="18"/>
        <v>0</v>
      </c>
      <c r="L174" s="11"/>
      <c r="M174" s="18">
        <f t="shared" si="19"/>
        <v>0</v>
      </c>
      <c r="AC174" s="13">
        <f t="shared" si="20"/>
        <v>0</v>
      </c>
      <c r="BG174" s="10"/>
      <c r="BH174" s="16">
        <f t="shared" si="21"/>
        <v>0</v>
      </c>
      <c r="BI174" s="13">
        <f t="shared" si="22"/>
        <v>0</v>
      </c>
    </row>
    <row r="175" spans="11:61" ht="15">
      <c r="K175" s="17">
        <f t="shared" si="18"/>
        <v>0</v>
      </c>
      <c r="L175" s="11"/>
      <c r="M175" s="18">
        <f t="shared" si="19"/>
        <v>0</v>
      </c>
      <c r="AC175" s="13">
        <f t="shared" si="20"/>
        <v>0</v>
      </c>
      <c r="BG175" s="10"/>
      <c r="BH175" s="16">
        <f t="shared" si="21"/>
        <v>0</v>
      </c>
      <c r="BI175" s="13">
        <f t="shared" si="22"/>
        <v>0</v>
      </c>
    </row>
    <row r="176" spans="11:61" ht="15">
      <c r="K176" s="17">
        <f t="shared" si="18"/>
        <v>0</v>
      </c>
      <c r="L176" s="11"/>
      <c r="M176" s="18">
        <f t="shared" si="19"/>
        <v>0</v>
      </c>
      <c r="AC176" s="13">
        <f t="shared" si="20"/>
        <v>0</v>
      </c>
      <c r="BG176" s="10"/>
      <c r="BH176" s="16">
        <f t="shared" si="21"/>
        <v>0</v>
      </c>
      <c r="BI176" s="13">
        <f t="shared" si="22"/>
        <v>0</v>
      </c>
    </row>
    <row r="177" spans="11:61" ht="15">
      <c r="K177" s="17">
        <f t="shared" si="18"/>
        <v>0</v>
      </c>
      <c r="L177" s="11"/>
      <c r="M177" s="18">
        <f t="shared" si="19"/>
        <v>0</v>
      </c>
      <c r="AC177" s="13">
        <f t="shared" si="20"/>
        <v>0</v>
      </c>
      <c r="BG177" s="10"/>
      <c r="BH177" s="16">
        <f t="shared" si="21"/>
        <v>0</v>
      </c>
      <c r="BI177" s="13">
        <f t="shared" si="22"/>
        <v>0</v>
      </c>
    </row>
    <row r="178" spans="11:61" ht="15">
      <c r="K178" s="17">
        <f t="shared" si="18"/>
        <v>0</v>
      </c>
      <c r="L178" s="11"/>
      <c r="M178" s="18">
        <f t="shared" si="19"/>
        <v>0</v>
      </c>
      <c r="AC178" s="13">
        <f t="shared" si="20"/>
        <v>0</v>
      </c>
      <c r="BG178" s="10"/>
      <c r="BH178" s="16">
        <f t="shared" si="21"/>
        <v>0</v>
      </c>
      <c r="BI178" s="13">
        <f t="shared" si="22"/>
        <v>0</v>
      </c>
    </row>
    <row r="179" spans="11:61" ht="15">
      <c r="K179" s="17">
        <f t="shared" si="18"/>
        <v>0</v>
      </c>
      <c r="L179" s="11"/>
      <c r="M179" s="18">
        <f t="shared" si="19"/>
        <v>0</v>
      </c>
      <c r="AC179" s="13">
        <f t="shared" si="20"/>
        <v>0</v>
      </c>
      <c r="BG179" s="10"/>
      <c r="BH179" s="16">
        <f t="shared" si="21"/>
        <v>0</v>
      </c>
      <c r="BI179" s="13">
        <f t="shared" si="22"/>
        <v>0</v>
      </c>
    </row>
    <row r="180" spans="11:61" ht="15">
      <c r="K180" s="17">
        <f t="shared" si="18"/>
        <v>0</v>
      </c>
      <c r="L180" s="11"/>
      <c r="M180" s="18">
        <f t="shared" si="19"/>
        <v>0</v>
      </c>
      <c r="AC180" s="13">
        <f t="shared" si="20"/>
        <v>0</v>
      </c>
      <c r="BG180" s="10"/>
      <c r="BH180" s="16">
        <f t="shared" si="21"/>
        <v>0</v>
      </c>
      <c r="BI180" s="13">
        <f t="shared" si="22"/>
        <v>0</v>
      </c>
    </row>
    <row r="181" spans="11:61" ht="15">
      <c r="K181" s="17">
        <f t="shared" si="18"/>
        <v>0</v>
      </c>
      <c r="L181" s="11"/>
      <c r="M181" s="18">
        <f t="shared" si="19"/>
        <v>0</v>
      </c>
      <c r="AC181" s="13">
        <f t="shared" si="20"/>
        <v>0</v>
      </c>
      <c r="BG181" s="10"/>
      <c r="BH181" s="16">
        <f t="shared" si="21"/>
        <v>0</v>
      </c>
      <c r="BI181" s="13">
        <f t="shared" si="22"/>
        <v>0</v>
      </c>
    </row>
    <row r="182" spans="11:61" ht="15">
      <c r="K182" s="17">
        <f t="shared" si="18"/>
        <v>0</v>
      </c>
      <c r="L182" s="11"/>
      <c r="M182" s="18">
        <f t="shared" si="19"/>
        <v>0</v>
      </c>
      <c r="AC182" s="13">
        <f t="shared" si="20"/>
        <v>0</v>
      </c>
      <c r="BG182" s="10"/>
      <c r="BH182" s="16">
        <f t="shared" si="21"/>
        <v>0</v>
      </c>
      <c r="BI182" s="13">
        <f t="shared" si="22"/>
        <v>0</v>
      </c>
    </row>
    <row r="183" spans="11:61" ht="15">
      <c r="K183" s="17">
        <f>INT((I183+J183)*0.35+0.5)</f>
        <v>0</v>
      </c>
      <c r="L183" s="11"/>
      <c r="M183" s="18">
        <f t="shared" si="19"/>
        <v>0</v>
      </c>
      <c r="AC183" s="13">
        <f t="shared" si="20"/>
        <v>0</v>
      </c>
      <c r="BG183" s="10"/>
      <c r="BH183" s="16">
        <f t="shared" si="21"/>
        <v>0</v>
      </c>
      <c r="BI183" s="13">
        <f t="shared" si="22"/>
        <v>0</v>
      </c>
    </row>
    <row r="184" spans="11:61" ht="15">
      <c r="K184" s="17">
        <f t="shared" si="18"/>
        <v>0</v>
      </c>
      <c r="L184" s="11"/>
      <c r="M184" s="18">
        <f t="shared" si="19"/>
        <v>0</v>
      </c>
      <c r="AC184" s="13">
        <f t="shared" si="20"/>
        <v>0</v>
      </c>
      <c r="BG184" s="10"/>
      <c r="BH184" s="16">
        <f t="shared" si="21"/>
        <v>0</v>
      </c>
      <c r="BI184" s="13">
        <f t="shared" si="22"/>
        <v>0</v>
      </c>
    </row>
    <row r="185" spans="11:61" ht="15">
      <c r="K185" s="17">
        <f t="shared" si="18"/>
        <v>0</v>
      </c>
      <c r="L185" s="11"/>
      <c r="M185" s="18">
        <f t="shared" si="19"/>
        <v>0</v>
      </c>
      <c r="AC185" s="13">
        <f t="shared" si="20"/>
        <v>0</v>
      </c>
      <c r="BG185" s="10"/>
      <c r="BH185" s="16">
        <f t="shared" si="21"/>
        <v>0</v>
      </c>
      <c r="BI185" s="13">
        <f t="shared" si="22"/>
        <v>0</v>
      </c>
    </row>
    <row r="186" spans="11:61" ht="15">
      <c r="K186" s="17">
        <f t="shared" si="18"/>
        <v>0</v>
      </c>
      <c r="L186" s="11"/>
      <c r="M186" s="18">
        <f t="shared" si="19"/>
        <v>0</v>
      </c>
      <c r="AC186" s="13">
        <f t="shared" si="20"/>
        <v>0</v>
      </c>
      <c r="BG186" s="10"/>
      <c r="BH186" s="16">
        <f t="shared" si="21"/>
        <v>0</v>
      </c>
      <c r="BI186" s="13">
        <f t="shared" si="22"/>
        <v>0</v>
      </c>
    </row>
    <row r="187" spans="11:61" ht="15">
      <c r="K187" s="17">
        <f t="shared" si="18"/>
        <v>0</v>
      </c>
      <c r="L187" s="11"/>
      <c r="M187" s="18">
        <f t="shared" si="19"/>
        <v>0</v>
      </c>
      <c r="AC187" s="13">
        <f t="shared" si="20"/>
        <v>0</v>
      </c>
      <c r="BG187" s="10"/>
      <c r="BH187" s="16">
        <f t="shared" si="21"/>
        <v>0</v>
      </c>
      <c r="BI187" s="13">
        <f t="shared" si="22"/>
        <v>0</v>
      </c>
    </row>
    <row r="188" spans="11:61" ht="15">
      <c r="K188" s="17">
        <f t="shared" si="18"/>
        <v>0</v>
      </c>
      <c r="L188" s="11"/>
      <c r="M188" s="18">
        <f t="shared" si="19"/>
        <v>0</v>
      </c>
      <c r="AC188" s="13">
        <f t="shared" si="20"/>
        <v>0</v>
      </c>
      <c r="BG188" s="10"/>
      <c r="BH188" s="16">
        <f t="shared" si="21"/>
        <v>0</v>
      </c>
      <c r="BI188" s="13">
        <f t="shared" si="22"/>
        <v>0</v>
      </c>
    </row>
    <row r="189" spans="11:61" ht="15">
      <c r="K189" s="17">
        <f t="shared" si="18"/>
        <v>0</v>
      </c>
      <c r="L189" s="11"/>
      <c r="M189" s="18">
        <f t="shared" si="19"/>
        <v>0</v>
      </c>
      <c r="AC189" s="13">
        <f t="shared" si="20"/>
        <v>0</v>
      </c>
      <c r="BG189" s="10"/>
      <c r="BH189" s="16">
        <f t="shared" si="21"/>
        <v>0</v>
      </c>
      <c r="BI189" s="13">
        <f t="shared" si="22"/>
        <v>0</v>
      </c>
    </row>
    <row r="190" spans="11:61" ht="15">
      <c r="K190" s="17">
        <f t="shared" si="18"/>
        <v>0</v>
      </c>
      <c r="L190" s="11"/>
      <c r="M190" s="18">
        <f t="shared" si="19"/>
        <v>0</v>
      </c>
      <c r="AC190" s="13">
        <f t="shared" si="20"/>
        <v>0</v>
      </c>
      <c r="BG190" s="10"/>
      <c r="BH190" s="16">
        <f t="shared" si="21"/>
        <v>0</v>
      </c>
      <c r="BI190" s="13">
        <f t="shared" si="22"/>
        <v>0</v>
      </c>
    </row>
    <row r="191" spans="11:61" ht="15">
      <c r="K191" s="17">
        <f aca="true" t="shared" si="23" ref="K191:K196">INT((I191+J191)*0.35+0.5)</f>
        <v>0</v>
      </c>
      <c r="L191" s="11"/>
      <c r="M191" s="18">
        <f aca="true" t="shared" si="24" ref="M191:M196">INT(0.35*L191+0.5)</f>
        <v>0</v>
      </c>
      <c r="AC191" s="13">
        <f aca="true" t="shared" si="25" ref="AC191:AC204">SUM(I191:AB191)</f>
        <v>0</v>
      </c>
      <c r="BG191" s="10"/>
      <c r="BH191" s="16">
        <f aca="true" t="shared" si="26" ref="BH191:BH198">SUM(AD191:AK191,AM191,AO191:AR191,AT191:AV191,AX191,AZ191:BA191,BC191:BG191)</f>
        <v>0</v>
      </c>
      <c r="BI191" s="13">
        <f aca="true" t="shared" si="27" ref="BI191:BI198">AC191-BH191</f>
        <v>0</v>
      </c>
    </row>
    <row r="192" spans="11:61" ht="15">
      <c r="K192" s="17">
        <f t="shared" si="23"/>
        <v>0</v>
      </c>
      <c r="L192" s="11"/>
      <c r="M192" s="18">
        <f t="shared" si="24"/>
        <v>0</v>
      </c>
      <c r="AC192" s="13">
        <f t="shared" si="25"/>
        <v>0</v>
      </c>
      <c r="BG192" s="10"/>
      <c r="BH192" s="16">
        <f t="shared" si="26"/>
        <v>0</v>
      </c>
      <c r="BI192" s="13">
        <f t="shared" si="27"/>
        <v>0</v>
      </c>
    </row>
    <row r="193" spans="11:61" ht="15">
      <c r="K193" s="17">
        <f t="shared" si="23"/>
        <v>0</v>
      </c>
      <c r="L193" s="11"/>
      <c r="M193" s="18">
        <f t="shared" si="24"/>
        <v>0</v>
      </c>
      <c r="AC193" s="13">
        <f t="shared" si="25"/>
        <v>0</v>
      </c>
      <c r="BG193" s="10"/>
      <c r="BH193" s="16">
        <f t="shared" si="26"/>
        <v>0</v>
      </c>
      <c r="BI193" s="13">
        <f t="shared" si="27"/>
        <v>0</v>
      </c>
    </row>
    <row r="194" spans="11:61" ht="15">
      <c r="K194" s="17">
        <f t="shared" si="23"/>
        <v>0</v>
      </c>
      <c r="L194" s="11"/>
      <c r="M194" s="18">
        <f t="shared" si="24"/>
        <v>0</v>
      </c>
      <c r="AC194" s="13">
        <f t="shared" si="25"/>
        <v>0</v>
      </c>
      <c r="BG194" s="10"/>
      <c r="BH194" s="16">
        <f t="shared" si="26"/>
        <v>0</v>
      </c>
      <c r="BI194" s="13">
        <f t="shared" si="27"/>
        <v>0</v>
      </c>
    </row>
    <row r="195" spans="11:61" ht="15">
      <c r="K195" s="17">
        <f t="shared" si="23"/>
        <v>0</v>
      </c>
      <c r="L195" s="11"/>
      <c r="M195" s="18">
        <f t="shared" si="24"/>
        <v>0</v>
      </c>
      <c r="AC195" s="13">
        <f t="shared" si="25"/>
        <v>0</v>
      </c>
      <c r="BG195" s="10"/>
      <c r="BH195" s="16">
        <f t="shared" si="26"/>
        <v>0</v>
      </c>
      <c r="BI195" s="13">
        <f t="shared" si="27"/>
        <v>0</v>
      </c>
    </row>
    <row r="196" spans="11:61" ht="15">
      <c r="K196" s="17">
        <f t="shared" si="23"/>
        <v>0</v>
      </c>
      <c r="L196" s="11"/>
      <c r="M196" s="18">
        <f t="shared" si="24"/>
        <v>0</v>
      </c>
      <c r="AC196" s="13">
        <f t="shared" si="25"/>
        <v>0</v>
      </c>
      <c r="BG196" s="10"/>
      <c r="BH196" s="16">
        <f t="shared" si="26"/>
        <v>0</v>
      </c>
      <c r="BI196" s="13">
        <f t="shared" si="27"/>
        <v>0</v>
      </c>
    </row>
    <row r="197" spans="29:61" ht="12.75">
      <c r="AC197" s="13">
        <f t="shared" si="25"/>
        <v>0</v>
      </c>
      <c r="BG197" s="10"/>
      <c r="BH197" s="16">
        <f t="shared" si="26"/>
        <v>0</v>
      </c>
      <c r="BI197" s="13">
        <f t="shared" si="27"/>
        <v>0</v>
      </c>
    </row>
    <row r="198" spans="29:61" ht="12.75">
      <c r="AC198" s="13">
        <f t="shared" si="25"/>
        <v>0</v>
      </c>
      <c r="BG198" s="10"/>
      <c r="BH198" s="16">
        <f t="shared" si="26"/>
        <v>0</v>
      </c>
      <c r="BI198" s="13">
        <f t="shared" si="27"/>
        <v>0</v>
      </c>
    </row>
    <row r="199" spans="29:59" ht="12.75">
      <c r="AC199" s="13">
        <f t="shared" si="25"/>
        <v>0</v>
      </c>
      <c r="BG199" s="10"/>
    </row>
    <row r="200" spans="29:59" ht="12.75">
      <c r="AC200" s="13">
        <f t="shared" si="25"/>
        <v>0</v>
      </c>
      <c r="BG200" s="10"/>
    </row>
    <row r="201" spans="29:59" ht="12.75">
      <c r="AC201" s="13">
        <f t="shared" si="25"/>
        <v>0</v>
      </c>
      <c r="BG201" s="10"/>
    </row>
    <row r="202" spans="29:59" ht="12.75">
      <c r="AC202" s="13">
        <f t="shared" si="25"/>
        <v>0</v>
      </c>
      <c r="BG202" s="10"/>
    </row>
    <row r="203" spans="29:59" ht="12.75">
      <c r="AC203" s="13">
        <f t="shared" si="25"/>
        <v>0</v>
      </c>
      <c r="BG203" s="10"/>
    </row>
    <row r="204" spans="29:59" ht="12.75">
      <c r="AC204" s="13">
        <f t="shared" si="25"/>
        <v>0</v>
      </c>
      <c r="BG204" s="10"/>
    </row>
    <row r="205" ht="12.75">
      <c r="BG205" s="10"/>
    </row>
    <row r="206" ht="12.75">
      <c r="BG206" s="10"/>
    </row>
    <row r="207" ht="12.75">
      <c r="BG207" s="10"/>
    </row>
    <row r="208" ht="12.75">
      <c r="BG208" s="10"/>
    </row>
    <row r="209" ht="12.75">
      <c r="BG209" s="10"/>
    </row>
    <row r="210" ht="12.75">
      <c r="BG210" s="10"/>
    </row>
    <row r="211" ht="12.75">
      <c r="BG211" s="10"/>
    </row>
    <row r="212" ht="12.75">
      <c r="BG212" s="10"/>
    </row>
    <row r="213" ht="12.75">
      <c r="BG213" s="10"/>
    </row>
    <row r="214" ht="12.75">
      <c r="BG214" s="10"/>
    </row>
    <row r="215" ht="12.75">
      <c r="BG215" s="10"/>
    </row>
    <row r="216" ht="12.75">
      <c r="BG216" s="10"/>
    </row>
    <row r="217" ht="12.75">
      <c r="BG217" s="10"/>
    </row>
    <row r="218" ht="12.75">
      <c r="BG218" s="10"/>
    </row>
    <row r="219" ht="12.75">
      <c r="BG219" s="10"/>
    </row>
    <row r="220" ht="12.75">
      <c r="BG220" s="10"/>
    </row>
    <row r="221" ht="12.75">
      <c r="BG221" s="10"/>
    </row>
    <row r="222" ht="12.75">
      <c r="BG222" s="10"/>
    </row>
    <row r="223" ht="12.75">
      <c r="BG223" s="10"/>
    </row>
    <row r="224" ht="12.75">
      <c r="BG224" s="10"/>
    </row>
    <row r="225" ht="12.75">
      <c r="BG225" s="10"/>
    </row>
    <row r="226" ht="12.75">
      <c r="BG226" s="10"/>
    </row>
    <row r="227" ht="12.75">
      <c r="BG227" s="10"/>
    </row>
    <row r="228" ht="12.75">
      <c r="BG228" s="10"/>
    </row>
    <row r="229" ht="12.75">
      <c r="BG229" s="10"/>
    </row>
    <row r="230" ht="12.75">
      <c r="BG230" s="10"/>
    </row>
    <row r="231" ht="12.75">
      <c r="BG231" s="10"/>
    </row>
    <row r="232" ht="12.75">
      <c r="BG232" s="10"/>
    </row>
    <row r="233" ht="12.75">
      <c r="BG233" s="10"/>
    </row>
    <row r="234" ht="12.75">
      <c r="BG234" s="10"/>
    </row>
    <row r="235" ht="12.75">
      <c r="BG235" s="10"/>
    </row>
    <row r="236" ht="12.75">
      <c r="BG236" s="10"/>
    </row>
    <row r="237" ht="12.75">
      <c r="BG237" s="10"/>
    </row>
    <row r="238" ht="12.75">
      <c r="BG238" s="10"/>
    </row>
    <row r="239" ht="12.75">
      <c r="BG239" s="10"/>
    </row>
    <row r="240" ht="12.75">
      <c r="BG240" s="10"/>
    </row>
    <row r="241" ht="12.75">
      <c r="BG241" s="10"/>
    </row>
    <row r="242" ht="12.75">
      <c r="BG242" s="10"/>
    </row>
    <row r="243" ht="12.75">
      <c r="BG243" s="10"/>
    </row>
    <row r="244" ht="12.75">
      <c r="BG244" s="10"/>
    </row>
    <row r="245" ht="12.75">
      <c r="BG245" s="10"/>
    </row>
    <row r="246" ht="12.75">
      <c r="BG246" s="10"/>
    </row>
    <row r="247" ht="12.75">
      <c r="BG247" s="10"/>
    </row>
    <row r="248" ht="12.75">
      <c r="BG248" s="10"/>
    </row>
    <row r="249" ht="12.75">
      <c r="BG249" s="10"/>
    </row>
    <row r="250" ht="12.75">
      <c r="BG250" s="10"/>
    </row>
    <row r="251" ht="12.75">
      <c r="BG251" s="10"/>
    </row>
    <row r="252" ht="12.75">
      <c r="BG252" s="10"/>
    </row>
    <row r="253" ht="12.75">
      <c r="BG253" s="10"/>
    </row>
    <row r="254" ht="12.75">
      <c r="BG254" s="10"/>
    </row>
    <row r="255" ht="12.75">
      <c r="BG255" s="10"/>
    </row>
    <row r="256" ht="12.75">
      <c r="BG256" s="10"/>
    </row>
    <row r="257" ht="12.75">
      <c r="BG257" s="10"/>
    </row>
    <row r="258" ht="12.75">
      <c r="BG258" s="10"/>
    </row>
    <row r="259" ht="12.75">
      <c r="BG259" s="10"/>
    </row>
    <row r="260" ht="12.75">
      <c r="BG260" s="10"/>
    </row>
    <row r="261" ht="12.75">
      <c r="BG261" s="10"/>
    </row>
    <row r="262" ht="12.75">
      <c r="BG262" s="10"/>
    </row>
    <row r="263" ht="12.75">
      <c r="BG263" s="10"/>
    </row>
    <row r="264" ht="12.75">
      <c r="BG264" s="10"/>
    </row>
    <row r="265" ht="12.75">
      <c r="BG265" s="10"/>
    </row>
    <row r="266" ht="12.75">
      <c r="BG266" s="10"/>
    </row>
    <row r="267" ht="12.75">
      <c r="BG267" s="10"/>
    </row>
    <row r="268" ht="12.75">
      <c r="BG268" s="10"/>
    </row>
    <row r="269" ht="12.75">
      <c r="BG269" s="10"/>
    </row>
    <row r="270" ht="12.75">
      <c r="BG270" s="10"/>
    </row>
    <row r="271" ht="12.75">
      <c r="BG271" s="10"/>
    </row>
    <row r="272" ht="12.75">
      <c r="BG272" s="10"/>
    </row>
    <row r="273" ht="12.75">
      <c r="BG273" s="10"/>
    </row>
    <row r="274" ht="12.75">
      <c r="BG274" s="10"/>
    </row>
    <row r="275" ht="12.75">
      <c r="BG275" s="10"/>
    </row>
    <row r="276" ht="12.75">
      <c r="BG276" s="10"/>
    </row>
    <row r="277" ht="12.75">
      <c r="BG277" s="10"/>
    </row>
    <row r="278" ht="12.75">
      <c r="BG278" s="10"/>
    </row>
    <row r="279" ht="12.75">
      <c r="BG279" s="10"/>
    </row>
    <row r="280" ht="12.75">
      <c r="BG280" s="10"/>
    </row>
    <row r="281" ht="12.75">
      <c r="BG281" s="10"/>
    </row>
    <row r="282" ht="12.75">
      <c r="BG282" s="10"/>
    </row>
    <row r="283" ht="12.75">
      <c r="BG283" s="10"/>
    </row>
    <row r="284" ht="12.75">
      <c r="BG284" s="10"/>
    </row>
    <row r="285" ht="12.75">
      <c r="BG285" s="10"/>
    </row>
    <row r="286" ht="12.75">
      <c r="BG286" s="10"/>
    </row>
    <row r="287" ht="12.75">
      <c r="BG287" s="10"/>
    </row>
    <row r="288" ht="12.75">
      <c r="BG288" s="10"/>
    </row>
    <row r="289" ht="12.75">
      <c r="BG289" s="10"/>
    </row>
    <row r="290" ht="12.75">
      <c r="BG290" s="10"/>
    </row>
    <row r="291" ht="12.75">
      <c r="BG291" s="10"/>
    </row>
    <row r="292" ht="12.75">
      <c r="BG292" s="10"/>
    </row>
    <row r="293" ht="12.75">
      <c r="BG293" s="10"/>
    </row>
    <row r="294" ht="12.75">
      <c r="BG294" s="10"/>
    </row>
    <row r="295" ht="12.75">
      <c r="BG295" s="10"/>
    </row>
    <row r="296" ht="12.75">
      <c r="BG296" s="10"/>
    </row>
    <row r="297" ht="12.75">
      <c r="BG297" s="10"/>
    </row>
    <row r="298" ht="12.75">
      <c r="BG298" s="10"/>
    </row>
    <row r="299" ht="12.75">
      <c r="BG299" s="10"/>
    </row>
    <row r="300" ht="12.75">
      <c r="BG300" s="10"/>
    </row>
    <row r="301" ht="12.75">
      <c r="BG301" s="10"/>
    </row>
    <row r="302" ht="12.75">
      <c r="BG302" s="10"/>
    </row>
    <row r="303" ht="12.75">
      <c r="BG303" s="10"/>
    </row>
    <row r="304" ht="12.75">
      <c r="BG304" s="10"/>
    </row>
    <row r="305" ht="12.75">
      <c r="BG305" s="10"/>
    </row>
    <row r="306" ht="12.75">
      <c r="BG306" s="10"/>
    </row>
    <row r="307" ht="12.75">
      <c r="BG307" s="10"/>
    </row>
    <row r="308" ht="12.75">
      <c r="BG308" s="10"/>
    </row>
    <row r="309" ht="12.75">
      <c r="BG309" s="10"/>
    </row>
    <row r="310" ht="12.75">
      <c r="BG310" s="10"/>
    </row>
    <row r="311" ht="12.75">
      <c r="BG311" s="10"/>
    </row>
    <row r="312" ht="12.75">
      <c r="BG312" s="10"/>
    </row>
    <row r="313" ht="12.75">
      <c r="BG313" s="10"/>
    </row>
    <row r="314" ht="12.75">
      <c r="BG314" s="10"/>
    </row>
    <row r="315" ht="12.75">
      <c r="BG315" s="10"/>
    </row>
    <row r="316" ht="12.75">
      <c r="BG316" s="10"/>
    </row>
    <row r="317" ht="12.75">
      <c r="BG317" s="10"/>
    </row>
    <row r="318" ht="12.75">
      <c r="BG318" s="10"/>
    </row>
    <row r="319" ht="12.75">
      <c r="BG319" s="10"/>
    </row>
    <row r="320" ht="12.75">
      <c r="BG320" s="10"/>
    </row>
    <row r="321" ht="12.75">
      <c r="BG321" s="10"/>
    </row>
    <row r="322" ht="12.75">
      <c r="BG322" s="10"/>
    </row>
    <row r="323" ht="12.75">
      <c r="BG323" s="10"/>
    </row>
    <row r="324" ht="12.75">
      <c r="BG324" s="10"/>
    </row>
    <row r="325" ht="12.75">
      <c r="BG325" s="10"/>
    </row>
    <row r="326" ht="12.75">
      <c r="BG326" s="10"/>
    </row>
    <row r="327" ht="12.75">
      <c r="BG327" s="10"/>
    </row>
    <row r="328" ht="12.75">
      <c r="BG328" s="10"/>
    </row>
    <row r="329" ht="12.75">
      <c r="BG329" s="10"/>
    </row>
    <row r="330" ht="12.75">
      <c r="BG330" s="10"/>
    </row>
    <row r="331" ht="12.75">
      <c r="BG331" s="10"/>
    </row>
    <row r="332" ht="12.75">
      <c r="BG332" s="10"/>
    </row>
    <row r="333" ht="12.75">
      <c r="BG333" s="10"/>
    </row>
    <row r="334" ht="12.75">
      <c r="BG334" s="10"/>
    </row>
    <row r="335" ht="12.75">
      <c r="BG335" s="10"/>
    </row>
    <row r="336" ht="12.75">
      <c r="BG336" s="10"/>
    </row>
    <row r="337" ht="12.75">
      <c r="BG337" s="10"/>
    </row>
    <row r="338" ht="12.75">
      <c r="BG338" s="10"/>
    </row>
    <row r="339" ht="12.75">
      <c r="BG339" s="10"/>
    </row>
    <row r="340" ht="12.75">
      <c r="BG340" s="10"/>
    </row>
    <row r="341" ht="12.75">
      <c r="BG341" s="10"/>
    </row>
    <row r="342" ht="12.75">
      <c r="BG342" s="10"/>
    </row>
    <row r="343" ht="12.75">
      <c r="BG343" s="10"/>
    </row>
    <row r="344" ht="12.75">
      <c r="BG344" s="10"/>
    </row>
    <row r="345" ht="12.75">
      <c r="BG345" s="10"/>
    </row>
    <row r="346" ht="12.75">
      <c r="BG346" s="10"/>
    </row>
    <row r="347" ht="12.75">
      <c r="BG347" s="10"/>
    </row>
    <row r="348" ht="12.75">
      <c r="BG348" s="10"/>
    </row>
    <row r="349" ht="12.75">
      <c r="BG349" s="10"/>
    </row>
    <row r="350" ht="12.75">
      <c r="BG350" s="10"/>
    </row>
    <row r="351" ht="12.75">
      <c r="BG351" s="10"/>
    </row>
    <row r="352" ht="12.75">
      <c r="BG352" s="10"/>
    </row>
    <row r="353" ht="12.75">
      <c r="BG353" s="10"/>
    </row>
    <row r="354" ht="12.75">
      <c r="BG354" s="10"/>
    </row>
    <row r="355" ht="12.75">
      <c r="BG355" s="10"/>
    </row>
    <row r="356" ht="12.75">
      <c r="BG356" s="10"/>
    </row>
    <row r="357" ht="12.75">
      <c r="BG357" s="10"/>
    </row>
    <row r="358" ht="12.75">
      <c r="BG358" s="10"/>
    </row>
    <row r="359" ht="12.75">
      <c r="BG359" s="10"/>
    </row>
    <row r="360" ht="12.75">
      <c r="BG360" s="10"/>
    </row>
    <row r="361" ht="12.75">
      <c r="BG361" s="10"/>
    </row>
    <row r="362" ht="12.75">
      <c r="BG362" s="10"/>
    </row>
    <row r="363" ht="12.75">
      <c r="BG363" s="10"/>
    </row>
    <row r="364" ht="12.75">
      <c r="BG364" s="10"/>
    </row>
    <row r="365" ht="12.75">
      <c r="BG365" s="10"/>
    </row>
    <row r="366" ht="12.75">
      <c r="BG366" s="10"/>
    </row>
    <row r="367" ht="12.75">
      <c r="BG367" s="10"/>
    </row>
    <row r="368" ht="12.75">
      <c r="BG368" s="10"/>
    </row>
    <row r="369" ht="12.75">
      <c r="BG369" s="10"/>
    </row>
    <row r="370" ht="12.75">
      <c r="BG370" s="10"/>
    </row>
    <row r="371" ht="12.75">
      <c r="BG371" s="10"/>
    </row>
    <row r="372" ht="12.75">
      <c r="BG372" s="10"/>
    </row>
    <row r="373" ht="12.75">
      <c r="BG373" s="10"/>
    </row>
    <row r="374" ht="12.75">
      <c r="BG374" s="10"/>
    </row>
    <row r="375" ht="12.75">
      <c r="BG375" s="10"/>
    </row>
    <row r="376" ht="12.75">
      <c r="BG376" s="10"/>
    </row>
    <row r="377" ht="12.75">
      <c r="BG377" s="10"/>
    </row>
    <row r="378" ht="12.75">
      <c r="BG378" s="10"/>
    </row>
    <row r="379" ht="12.75">
      <c r="BG379" s="10"/>
    </row>
    <row r="380" ht="12.75">
      <c r="BG380" s="10"/>
    </row>
    <row r="381" ht="12.75">
      <c r="BG381" s="10"/>
    </row>
    <row r="382" ht="12.75">
      <c r="BG382" s="10"/>
    </row>
    <row r="383" ht="12.75">
      <c r="BG383" s="10"/>
    </row>
    <row r="384" ht="12.75">
      <c r="BG384" s="10"/>
    </row>
    <row r="385" ht="12.75">
      <c r="BG385" s="10"/>
    </row>
    <row r="386" ht="12.75">
      <c r="BG386" s="10"/>
    </row>
    <row r="387" ht="12.75">
      <c r="BG387" s="10"/>
    </row>
    <row r="388" ht="12.75">
      <c r="BG388" s="10"/>
    </row>
    <row r="389" ht="12.75">
      <c r="BG389" s="10"/>
    </row>
    <row r="390" ht="12.75">
      <c r="BG390" s="10"/>
    </row>
    <row r="391" ht="12.75">
      <c r="BG391" s="10"/>
    </row>
    <row r="392" ht="12.75">
      <c r="BG392" s="10"/>
    </row>
    <row r="393" ht="12.75">
      <c r="BG393" s="10"/>
    </row>
    <row r="394" ht="12.75">
      <c r="BG394" s="10"/>
    </row>
    <row r="395" ht="12.75">
      <c r="BG395" s="10"/>
    </row>
    <row r="396" ht="12.75">
      <c r="BG396" s="10"/>
    </row>
    <row r="397" ht="12.75">
      <c r="BG397" s="10"/>
    </row>
    <row r="398" ht="12.75">
      <c r="BG398" s="10"/>
    </row>
    <row r="399" ht="12.75">
      <c r="BG399" s="10"/>
    </row>
    <row r="400" ht="12.75">
      <c r="BG400" s="10"/>
    </row>
    <row r="401" ht="12.75">
      <c r="BG401" s="10"/>
    </row>
    <row r="402" ht="12.75">
      <c r="BG402" s="10"/>
    </row>
    <row r="403" ht="12.75">
      <c r="BG403" s="10"/>
    </row>
    <row r="404" ht="12.75">
      <c r="BG404" s="10"/>
    </row>
    <row r="405" ht="12.75">
      <c r="BG405" s="10"/>
    </row>
    <row r="406" ht="12.75">
      <c r="BG406" s="10"/>
    </row>
    <row r="407" ht="12.75">
      <c r="BG407" s="10"/>
    </row>
    <row r="408" ht="12.75">
      <c r="BG408" s="10"/>
    </row>
    <row r="409" ht="12.75">
      <c r="BG409" s="10"/>
    </row>
    <row r="410" ht="12.75">
      <c r="BG410" s="10"/>
    </row>
    <row r="411" ht="12.75">
      <c r="BG411" s="10"/>
    </row>
    <row r="412" ht="12.75">
      <c r="BG412" s="10"/>
    </row>
    <row r="413" ht="12.75">
      <c r="BG413" s="10"/>
    </row>
    <row r="414" ht="12.75">
      <c r="BG414" s="10"/>
    </row>
    <row r="415" ht="12.75">
      <c r="BG415" s="10"/>
    </row>
    <row r="416" ht="12.75">
      <c r="BG416" s="10"/>
    </row>
    <row r="417" ht="12.75">
      <c r="BG417" s="10"/>
    </row>
    <row r="418" ht="12.75">
      <c r="BG418" s="10"/>
    </row>
    <row r="419" ht="12.75">
      <c r="BG419" s="10"/>
    </row>
    <row r="420" ht="12.75">
      <c r="BG420" s="10"/>
    </row>
    <row r="421" ht="12.75">
      <c r="BG421" s="10"/>
    </row>
    <row r="422" ht="12.75">
      <c r="BG422" s="10"/>
    </row>
    <row r="423" ht="12.75">
      <c r="BG423" s="10"/>
    </row>
    <row r="424" ht="12.75">
      <c r="BG424" s="10"/>
    </row>
    <row r="425" ht="12.75">
      <c r="BG425" s="10"/>
    </row>
    <row r="426" ht="12.75">
      <c r="BG426" s="10"/>
    </row>
    <row r="427" ht="12.75">
      <c r="BG427" s="10"/>
    </row>
    <row r="428" ht="12.75">
      <c r="BG428" s="10"/>
    </row>
    <row r="429" ht="12.75">
      <c r="BG429" s="10"/>
    </row>
    <row r="430" ht="12.75">
      <c r="BG430" s="10"/>
    </row>
    <row r="431" ht="12.75">
      <c r="BG431" s="10"/>
    </row>
    <row r="432" ht="12.75">
      <c r="BG432" s="10"/>
    </row>
    <row r="433" ht="12.75">
      <c r="BG433" s="10"/>
    </row>
    <row r="434" ht="12.75">
      <c r="BG434" s="10"/>
    </row>
    <row r="435" ht="12.75">
      <c r="BG435" s="10"/>
    </row>
    <row r="436" ht="12.75">
      <c r="BG436" s="10"/>
    </row>
    <row r="437" ht="12.75">
      <c r="BG437" s="10"/>
    </row>
    <row r="438" ht="12.75">
      <c r="BG438" s="10"/>
    </row>
    <row r="439" ht="12.75">
      <c r="BG439" s="10"/>
    </row>
    <row r="440" ht="12.75">
      <c r="BG440" s="10"/>
    </row>
    <row r="441" ht="12.75">
      <c r="BG441" s="10"/>
    </row>
    <row r="442" ht="12.75">
      <c r="BG442" s="10"/>
    </row>
    <row r="443" ht="12.75">
      <c r="BG443" s="10"/>
    </row>
    <row r="444" ht="12.75">
      <c r="BG444" s="10"/>
    </row>
    <row r="445" ht="12.75">
      <c r="BG445" s="10"/>
    </row>
    <row r="446" ht="12.75">
      <c r="BG446" s="10"/>
    </row>
    <row r="447" ht="12.75">
      <c r="BG447" s="10"/>
    </row>
    <row r="448" ht="12.75">
      <c r="BG448" s="10"/>
    </row>
    <row r="449" ht="12.75">
      <c r="BG449" s="10"/>
    </row>
    <row r="450" ht="12.75">
      <c r="BG450" s="10"/>
    </row>
    <row r="451" ht="12.75">
      <c r="BG451" s="10"/>
    </row>
    <row r="452" ht="12.75">
      <c r="BG452" s="10"/>
    </row>
    <row r="453" ht="12.75">
      <c r="BG453" s="10"/>
    </row>
    <row r="454" ht="12.75">
      <c r="BG454" s="10"/>
    </row>
    <row r="455" ht="12.75">
      <c r="BG455" s="10"/>
    </row>
    <row r="456" ht="12.75">
      <c r="BG456" s="10"/>
    </row>
    <row r="457" ht="12.75">
      <c r="BG457" s="10"/>
    </row>
    <row r="458" ht="12.75">
      <c r="BG458" s="10"/>
    </row>
    <row r="459" ht="12.75">
      <c r="BG459" s="10"/>
    </row>
    <row r="460" ht="12.75">
      <c r="BG460" s="10"/>
    </row>
    <row r="461" ht="12.75">
      <c r="BG461" s="10"/>
    </row>
    <row r="462" ht="12.75">
      <c r="BG462" s="10"/>
    </row>
    <row r="463" ht="12.75">
      <c r="BG463" s="10"/>
    </row>
    <row r="464" ht="12.75">
      <c r="BG464" s="10"/>
    </row>
    <row r="465" ht="12.75">
      <c r="BG465" s="10"/>
    </row>
    <row r="466" ht="12.75">
      <c r="BG466" s="10"/>
    </row>
    <row r="467" ht="12.75">
      <c r="BG467" s="10"/>
    </row>
    <row r="468" ht="12.75">
      <c r="BG468" s="10"/>
    </row>
    <row r="469" ht="12.75">
      <c r="BG469" s="10"/>
    </row>
    <row r="470" ht="12.75">
      <c r="BG470" s="10"/>
    </row>
    <row r="471" ht="12.75">
      <c r="BG471" s="10"/>
    </row>
    <row r="472" ht="12.75">
      <c r="BG472" s="10"/>
    </row>
    <row r="473" ht="12.75">
      <c r="BG473" s="10"/>
    </row>
    <row r="474" ht="12.75">
      <c r="BG474" s="10"/>
    </row>
    <row r="475" ht="12.75">
      <c r="BG475" s="10"/>
    </row>
    <row r="476" ht="12.75">
      <c r="BG476" s="10"/>
    </row>
    <row r="477" ht="12.75">
      <c r="BG477" s="10"/>
    </row>
    <row r="478" ht="12.75">
      <c r="BG478" s="10"/>
    </row>
    <row r="479" ht="12.75">
      <c r="BG479" s="10"/>
    </row>
    <row r="480" ht="12.75">
      <c r="BG480" s="10"/>
    </row>
    <row r="481" ht="12.75">
      <c r="BG481" s="10"/>
    </row>
    <row r="482" ht="12.75">
      <c r="BG482" s="10"/>
    </row>
    <row r="483" ht="12.75">
      <c r="BG483" s="10"/>
    </row>
    <row r="484" ht="12.75">
      <c r="BG484" s="10"/>
    </row>
    <row r="485" ht="12.75">
      <c r="BG485" s="10"/>
    </row>
    <row r="486" ht="12.75">
      <c r="BG486" s="10"/>
    </row>
    <row r="487" ht="12.75">
      <c r="BG487" s="10"/>
    </row>
    <row r="488" ht="12.75">
      <c r="BG488" s="10"/>
    </row>
    <row r="489" ht="12.75">
      <c r="BG489" s="10"/>
    </row>
    <row r="490" ht="12.75">
      <c r="BG490" s="10"/>
    </row>
    <row r="491" ht="12.75">
      <c r="BG491" s="10"/>
    </row>
    <row r="492" ht="12.75">
      <c r="BG492" s="10"/>
    </row>
    <row r="493" ht="12.75">
      <c r="BG493" s="10"/>
    </row>
    <row r="494" ht="12.75">
      <c r="BG494" s="10"/>
    </row>
    <row r="495" ht="12.75">
      <c r="BG495" s="10"/>
    </row>
    <row r="496" ht="12.75">
      <c r="BG496" s="10"/>
    </row>
    <row r="497" ht="12.75">
      <c r="BG497" s="10"/>
    </row>
    <row r="498" ht="12.75">
      <c r="BG498" s="10"/>
    </row>
    <row r="499" ht="12.75">
      <c r="BG499" s="10"/>
    </row>
    <row r="500" ht="12.75">
      <c r="BG500" s="10"/>
    </row>
    <row r="501" ht="12.75">
      <c r="BG501" s="10"/>
    </row>
    <row r="502" ht="12.75">
      <c r="BG502" s="10"/>
    </row>
    <row r="503" ht="12.75">
      <c r="BG503" s="10"/>
    </row>
    <row r="504" ht="12.75">
      <c r="BG504" s="10"/>
    </row>
    <row r="505" ht="12.75">
      <c r="BG505" s="10"/>
    </row>
    <row r="506" ht="12.75">
      <c r="BG506" s="10"/>
    </row>
    <row r="507" ht="12.75">
      <c r="BG507" s="10"/>
    </row>
    <row r="508" ht="12.75">
      <c r="BG508" s="10"/>
    </row>
    <row r="509" ht="12.75">
      <c r="BG509" s="10"/>
    </row>
    <row r="510" ht="12.75">
      <c r="BG510" s="10"/>
    </row>
    <row r="511" ht="12.75">
      <c r="BG511" s="10"/>
    </row>
    <row r="512" ht="12.75">
      <c r="BG512" s="10"/>
    </row>
    <row r="513" ht="12.75">
      <c r="BG513" s="10"/>
    </row>
    <row r="514" ht="12.75">
      <c r="BG514" s="10"/>
    </row>
    <row r="515" ht="12.75">
      <c r="BG515" s="10"/>
    </row>
    <row r="516" ht="12.75">
      <c r="BG516" s="10"/>
    </row>
    <row r="517" ht="12.75">
      <c r="BG517" s="10"/>
    </row>
    <row r="518" ht="12.75">
      <c r="BG518" s="10"/>
    </row>
    <row r="519" ht="12.75">
      <c r="BG519" s="10"/>
    </row>
    <row r="520" ht="12.75">
      <c r="BG520" s="10"/>
    </row>
    <row r="521" ht="12.75">
      <c r="BG521" s="10"/>
    </row>
    <row r="522" ht="12.75">
      <c r="BG522" s="10"/>
    </row>
    <row r="523" ht="12.75">
      <c r="BG523" s="10"/>
    </row>
    <row r="524" ht="12.75">
      <c r="BG524" s="10"/>
    </row>
    <row r="525" ht="12.75">
      <c r="BG525" s="10"/>
    </row>
    <row r="526" ht="12.75">
      <c r="BG526" s="10"/>
    </row>
    <row r="527" ht="12.75">
      <c r="BG527" s="10"/>
    </row>
    <row r="528" ht="12.75">
      <c r="BG528" s="10"/>
    </row>
    <row r="529" ht="12.75">
      <c r="BG529" s="10"/>
    </row>
    <row r="530" ht="12.75">
      <c r="BG530" s="10"/>
    </row>
    <row r="531" ht="12.75">
      <c r="BG531" s="10"/>
    </row>
    <row r="532" ht="12.75">
      <c r="BG532" s="10"/>
    </row>
    <row r="533" ht="12.75">
      <c r="BG533" s="10"/>
    </row>
    <row r="534" ht="12.75">
      <c r="BG534" s="10"/>
    </row>
    <row r="535" ht="12.75">
      <c r="BG535" s="10"/>
    </row>
    <row r="536" ht="12.75">
      <c r="BG536" s="10"/>
    </row>
    <row r="537" ht="12.75">
      <c r="BG537" s="10"/>
    </row>
    <row r="538" ht="12.75">
      <c r="BG538" s="10"/>
    </row>
    <row r="539" ht="12.75">
      <c r="BG539" s="10"/>
    </row>
    <row r="540" ht="12.75">
      <c r="BG540" s="10"/>
    </row>
    <row r="541" ht="12.75">
      <c r="BG541" s="10"/>
    </row>
    <row r="542" ht="12.75">
      <c r="BG542" s="10"/>
    </row>
    <row r="543" ht="12.75">
      <c r="BG543" s="10"/>
    </row>
    <row r="544" ht="12.75">
      <c r="BG544" s="10"/>
    </row>
    <row r="545" ht="12.75">
      <c r="BG545" s="10"/>
    </row>
    <row r="546" ht="12.75">
      <c r="BG546" s="10"/>
    </row>
    <row r="547" ht="12.75">
      <c r="BG547" s="10"/>
    </row>
    <row r="548" ht="12.75">
      <c r="BG548" s="10"/>
    </row>
    <row r="549" ht="12.75">
      <c r="BG549" s="10"/>
    </row>
    <row r="550" ht="12.75">
      <c r="BG550" s="10"/>
    </row>
    <row r="551" ht="12.75">
      <c r="BG551" s="10"/>
    </row>
    <row r="552" ht="12.75">
      <c r="BG552" s="10"/>
    </row>
    <row r="553" ht="12.75">
      <c r="BG553" s="10"/>
    </row>
    <row r="554" ht="12.75">
      <c r="BG554" s="10"/>
    </row>
    <row r="555" ht="12.75">
      <c r="BG555" s="10"/>
    </row>
    <row r="556" ht="12.75">
      <c r="BG556" s="10"/>
    </row>
    <row r="557" ht="12.75">
      <c r="BG557" s="10"/>
    </row>
    <row r="558" ht="12.75">
      <c r="BG558" s="10"/>
    </row>
    <row r="559" ht="12.75">
      <c r="BG559" s="10"/>
    </row>
    <row r="560" ht="12.75">
      <c r="BG560" s="10"/>
    </row>
    <row r="561" ht="12.75">
      <c r="BG561" s="10"/>
    </row>
    <row r="562" ht="12.75">
      <c r="BG562" s="10"/>
    </row>
    <row r="563" ht="12.75">
      <c r="BG563" s="10"/>
    </row>
    <row r="564" ht="12.75">
      <c r="BG564" s="10"/>
    </row>
    <row r="565" ht="12.75">
      <c r="BG565" s="10"/>
    </row>
    <row r="566" ht="12.75">
      <c r="BG566" s="10"/>
    </row>
    <row r="567" ht="12.75">
      <c r="BG567" s="10"/>
    </row>
    <row r="568" ht="12.75">
      <c r="BG568" s="10"/>
    </row>
    <row r="569" ht="12.75">
      <c r="BG569" s="10"/>
    </row>
    <row r="570" ht="12.75">
      <c r="BG570" s="10"/>
    </row>
    <row r="571" ht="12.75">
      <c r="BG571" s="10"/>
    </row>
    <row r="572" ht="12.75">
      <c r="BG572" s="10"/>
    </row>
    <row r="573" ht="12.75">
      <c r="BG573" s="10"/>
    </row>
    <row r="574" ht="12.75">
      <c r="BG574" s="10"/>
    </row>
    <row r="575" ht="12.75">
      <c r="BG575" s="10"/>
    </row>
    <row r="576" ht="12.75">
      <c r="BG576" s="10"/>
    </row>
    <row r="577" ht="12.75">
      <c r="BG577" s="10"/>
    </row>
    <row r="578" ht="12.75">
      <c r="BG578" s="10"/>
    </row>
    <row r="579" ht="12.75">
      <c r="BG579" s="10"/>
    </row>
    <row r="580" ht="12.75">
      <c r="BG580" s="10"/>
    </row>
    <row r="581" ht="12.75">
      <c r="BG581" s="10"/>
    </row>
    <row r="582" ht="12.75">
      <c r="BG582" s="10"/>
    </row>
    <row r="583" ht="12.75">
      <c r="BG583" s="10"/>
    </row>
    <row r="584" ht="12.75">
      <c r="BG584" s="10"/>
    </row>
    <row r="585" ht="12.75">
      <c r="BG585" s="10"/>
    </row>
    <row r="586" ht="12.75">
      <c r="BG586" s="10"/>
    </row>
    <row r="587" ht="12.75">
      <c r="BG587" s="10"/>
    </row>
    <row r="588" ht="12.75">
      <c r="BG588" s="10"/>
    </row>
    <row r="589" ht="12.75">
      <c r="BG589" s="10"/>
    </row>
    <row r="590" ht="12.75">
      <c r="BG590" s="10"/>
    </row>
    <row r="591" ht="12.75">
      <c r="BG591" s="10"/>
    </row>
    <row r="592" ht="12.75">
      <c r="BG592" s="10"/>
    </row>
    <row r="593" ht="12.75">
      <c r="BG593" s="10"/>
    </row>
    <row r="594" ht="12.75">
      <c r="BG594" s="10"/>
    </row>
    <row r="595" ht="12.75">
      <c r="BG595" s="10"/>
    </row>
    <row r="596" ht="12.75">
      <c r="BG596" s="10"/>
    </row>
    <row r="597" ht="12.75">
      <c r="BG597" s="10"/>
    </row>
    <row r="598" ht="12.75">
      <c r="BG598" s="10"/>
    </row>
    <row r="599" ht="12.75">
      <c r="BG599" s="10"/>
    </row>
    <row r="600" ht="12.75">
      <c r="BG600" s="10"/>
    </row>
    <row r="601" ht="12.75">
      <c r="BG601" s="10"/>
    </row>
    <row r="602" ht="12.75">
      <c r="BG602" s="10"/>
    </row>
    <row r="603" ht="12.75">
      <c r="BG603" s="10"/>
    </row>
    <row r="604" ht="12.75">
      <c r="BG604" s="10"/>
    </row>
    <row r="605" ht="12.75">
      <c r="BG605" s="10"/>
    </row>
    <row r="606" ht="12.75">
      <c r="BG606" s="10"/>
    </row>
    <row r="607" ht="12.75">
      <c r="BG607" s="10"/>
    </row>
    <row r="608" ht="12.75">
      <c r="BG608" s="10"/>
    </row>
    <row r="609" ht="12.75">
      <c r="BG609" s="10"/>
    </row>
    <row r="610" ht="12.75">
      <c r="BG610" s="10"/>
    </row>
    <row r="611" ht="12.75">
      <c r="BG611" s="10"/>
    </row>
    <row r="612" ht="12.75">
      <c r="BG612" s="10"/>
    </row>
    <row r="613" ht="12.75">
      <c r="BG613" s="10"/>
    </row>
    <row r="614" ht="12.75">
      <c r="BG614" s="10"/>
    </row>
    <row r="615" ht="12.75">
      <c r="BG615" s="10"/>
    </row>
    <row r="616" ht="12.75">
      <c r="BG616" s="10"/>
    </row>
    <row r="617" ht="12.75">
      <c r="BG617" s="10"/>
    </row>
    <row r="618" ht="12.75">
      <c r="BG618" s="10"/>
    </row>
    <row r="619" ht="12.75">
      <c r="BG619" s="10"/>
    </row>
    <row r="620" ht="12.75">
      <c r="BG620" s="10"/>
    </row>
    <row r="621" ht="12.75">
      <c r="BG621" s="10"/>
    </row>
    <row r="622" ht="12.75">
      <c r="BG622" s="10"/>
    </row>
    <row r="623" ht="12.75">
      <c r="BG623" s="10"/>
    </row>
    <row r="624" ht="12.75">
      <c r="BG624" s="10"/>
    </row>
    <row r="625" ht="12.75">
      <c r="BG625" s="10"/>
    </row>
    <row r="626" ht="12.75">
      <c r="BG626" s="10"/>
    </row>
    <row r="627" ht="12.75">
      <c r="BG627" s="10"/>
    </row>
    <row r="628" ht="12.75">
      <c r="BG628" s="10"/>
    </row>
    <row r="629" ht="12.75">
      <c r="BG629" s="10"/>
    </row>
    <row r="630" ht="12.75">
      <c r="BG630" s="10"/>
    </row>
    <row r="631" ht="12.75">
      <c r="BG631" s="10"/>
    </row>
    <row r="632" ht="12.75">
      <c r="BG632" s="10"/>
    </row>
    <row r="633" ht="12.75">
      <c r="BG633" s="10"/>
    </row>
    <row r="634" ht="12.75">
      <c r="BG634" s="10"/>
    </row>
    <row r="635" ht="12.75">
      <c r="BG635" s="10"/>
    </row>
    <row r="636" ht="12.75">
      <c r="BG636" s="10"/>
    </row>
    <row r="637" ht="12.75">
      <c r="BG637" s="10"/>
    </row>
    <row r="638" ht="12.75">
      <c r="BG638" s="10"/>
    </row>
    <row r="639" ht="12.75">
      <c r="BG639" s="10"/>
    </row>
    <row r="640" ht="12.75">
      <c r="BG640" s="10"/>
    </row>
    <row r="641" ht="12.75">
      <c r="BG641" s="10"/>
    </row>
    <row r="642" ht="12.75">
      <c r="BG642" s="10"/>
    </row>
    <row r="643" ht="12.75">
      <c r="BG643" s="10"/>
    </row>
    <row r="644" ht="12.75">
      <c r="BG644" s="10"/>
    </row>
    <row r="645" ht="12.75">
      <c r="BG645" s="10"/>
    </row>
    <row r="646" ht="12.75">
      <c r="BG646" s="10"/>
    </row>
    <row r="647" ht="12.75">
      <c r="BG647" s="10"/>
    </row>
    <row r="648" ht="12.75">
      <c r="BG648" s="10"/>
    </row>
    <row r="649" ht="12.75">
      <c r="BG649" s="10"/>
    </row>
    <row r="650" ht="12.75">
      <c r="BG650" s="10"/>
    </row>
    <row r="651" ht="12.75">
      <c r="BG651" s="10"/>
    </row>
    <row r="652" ht="12.75">
      <c r="BG652" s="10"/>
    </row>
    <row r="653" ht="12.75">
      <c r="BG653" s="10"/>
    </row>
    <row r="654" ht="12.75">
      <c r="BG654" s="10"/>
    </row>
    <row r="655" ht="12.75">
      <c r="BG655" s="10"/>
    </row>
    <row r="656" ht="12.75">
      <c r="BG656" s="10"/>
    </row>
    <row r="657" ht="12.75">
      <c r="BG657" s="10"/>
    </row>
    <row r="658" ht="12.75">
      <c r="BG658" s="10"/>
    </row>
    <row r="659" ht="12.75">
      <c r="BG659" s="10"/>
    </row>
    <row r="660" ht="12.75">
      <c r="BG660" s="10"/>
    </row>
    <row r="661" ht="12.75">
      <c r="BG661" s="10"/>
    </row>
    <row r="662" ht="12.75">
      <c r="BG662" s="10"/>
    </row>
    <row r="663" ht="12.75">
      <c r="BG663" s="10"/>
    </row>
    <row r="664" ht="12.75">
      <c r="BG664" s="10"/>
    </row>
    <row r="665" ht="12.75">
      <c r="BG665" s="10"/>
    </row>
    <row r="666" ht="12.75">
      <c r="BG666" s="10"/>
    </row>
    <row r="667" ht="12.75">
      <c r="BG667" s="10"/>
    </row>
    <row r="668" ht="12.75">
      <c r="BG668" s="10"/>
    </row>
    <row r="669" ht="12.75">
      <c r="BG669" s="10"/>
    </row>
    <row r="670" ht="12.75">
      <c r="BG670" s="10"/>
    </row>
    <row r="671" ht="12.75">
      <c r="BG671" s="10"/>
    </row>
    <row r="672" ht="12.75">
      <c r="BG672" s="10"/>
    </row>
    <row r="673" ht="12.75">
      <c r="BG673" s="10"/>
    </row>
    <row r="674" ht="12.75">
      <c r="BG674" s="10"/>
    </row>
    <row r="675" ht="12.75">
      <c r="BG675" s="10"/>
    </row>
    <row r="676" ht="12.75">
      <c r="BG676" s="10"/>
    </row>
    <row r="677" ht="12.75">
      <c r="BG677" s="10"/>
    </row>
    <row r="678" ht="12.75">
      <c r="BG678" s="10"/>
    </row>
    <row r="679" ht="12.75">
      <c r="BG679" s="10"/>
    </row>
    <row r="680" ht="12.75">
      <c r="BG680" s="10"/>
    </row>
    <row r="681" ht="12.75">
      <c r="BG681" s="10"/>
    </row>
    <row r="682" ht="12.75">
      <c r="BG682" s="10"/>
    </row>
    <row r="683" ht="12.75">
      <c r="BG683" s="10"/>
    </row>
    <row r="684" ht="12.75">
      <c r="BG684" s="10"/>
    </row>
    <row r="685" ht="12.75">
      <c r="BG685" s="10"/>
    </row>
    <row r="686" ht="12.75">
      <c r="BG686" s="10"/>
    </row>
    <row r="687" ht="12.75">
      <c r="BG687" s="10"/>
    </row>
    <row r="688" ht="12.75">
      <c r="BG688" s="10"/>
    </row>
    <row r="689" ht="12.75">
      <c r="BG689" s="10"/>
    </row>
    <row r="690" ht="12.75">
      <c r="BG690" s="10"/>
    </row>
    <row r="691" ht="12.75">
      <c r="BG691" s="10"/>
    </row>
    <row r="692" ht="12.75">
      <c r="BG692" s="10"/>
    </row>
    <row r="693" ht="12.75">
      <c r="BG693" s="10"/>
    </row>
    <row r="694" ht="12.75">
      <c r="BG694" s="10"/>
    </row>
    <row r="695" ht="12.75">
      <c r="BG695" s="10"/>
    </row>
    <row r="696" ht="12.75">
      <c r="BG696" s="10"/>
    </row>
    <row r="697" ht="12.75">
      <c r="BG697" s="10"/>
    </row>
    <row r="698" ht="12.75">
      <c r="BG698" s="10"/>
    </row>
    <row r="699" ht="12.75">
      <c r="BG699" s="10"/>
    </row>
    <row r="700" ht="12.75">
      <c r="BG700" s="10"/>
    </row>
    <row r="701" ht="12.75">
      <c r="BG701" s="10"/>
    </row>
    <row r="702" ht="12.75">
      <c r="BG702" s="10"/>
    </row>
  </sheetData>
  <sheetProtection/>
  <mergeCells count="3">
    <mergeCell ref="A1:T1"/>
    <mergeCell ref="U1:AP1"/>
    <mergeCell ref="AQ1:BJ1"/>
  </mergeCells>
  <printOptions gridLines="1" horizontalCentered="1"/>
  <pageMargins left="0.31496062992125984" right="0.31496062992125984" top="0.2362204724409449" bottom="0.15748031496062992" header="0.2362204724409449" footer="0.15748031496062992"/>
  <pageSetup horizontalDpi="600" verticalDpi="600" orientation="landscape" paperSize="5" scale="80" r:id="rId1"/>
  <rowBreaks count="2" manualBreakCount="2">
    <brk id="19" max="255" man="1"/>
    <brk id="46" max="255" man="1"/>
  </rowBreaks>
  <colBreaks count="3" manualBreakCount="3">
    <brk id="20" max="65535" man="1"/>
    <brk id="42" max="65535" man="1"/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ubi</dc:creator>
  <cp:keywords/>
  <dc:description/>
  <cp:lastModifiedBy>hcl</cp:lastModifiedBy>
  <cp:lastPrinted>2015-06-26T09:23:23Z</cp:lastPrinted>
  <dcterms:created xsi:type="dcterms:W3CDTF">2009-11-17T06:18:23Z</dcterms:created>
  <dcterms:modified xsi:type="dcterms:W3CDTF">2015-06-29T10:36:20Z</dcterms:modified>
  <cp:category/>
  <cp:version/>
  <cp:contentType/>
  <cp:contentStatus/>
</cp:coreProperties>
</file>